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Z:\A - STUDY RELATED INFORMATION\Audit tools\2025 Emergency paediatric surgery\"/>
    </mc:Choice>
  </mc:AlternateContent>
  <xr:revisionPtr revIDLastSave="0" documentId="13_ncr:1_{DA7FE981-EA91-4320-A195-0D142A38C296}" xr6:coauthVersionLast="47" xr6:coauthVersionMax="47" xr10:uidLastSave="{00000000-0000-0000-0000-000000000000}"/>
  <bookViews>
    <workbookView xWindow="-120" yWindow="-120" windowWidth="20730" windowHeight="11040" xr2:uid="{00000000-000D-0000-FFFF-FFFF00000000}"/>
  </bookViews>
  <sheets>
    <sheet name="Introduction" sheetId="2" r:id="rId1"/>
    <sheet name="Instructions" sheetId="3" r:id="rId2"/>
    <sheet name="Definitions" sheetId="12" r:id="rId3"/>
    <sheet name="Audit Tool" sheetId="6" r:id="rId4"/>
    <sheet name="Summary" sheetId="1" r:id="rId5"/>
    <sheet name="Recommendations" sheetId="11" r:id="rId6"/>
    <sheet name="Sheet7" sheetId="8" state="hidden" r:id="rId7"/>
    <sheet name="answer_sheet" sheetId="5" state="hidden" r:id="rId8"/>
  </sheets>
  <externalReferences>
    <externalReference r:id="rId9"/>
    <externalReference r:id="rId10"/>
  </externalReferences>
  <definedNames>
    <definedName name="Answer1" localSheetId="6">Sheet7!$A$4:$A$5</definedName>
    <definedName name="Answer1">answer_sheet!$A$2:$A$2</definedName>
    <definedName name="Answer10">Sheet7!$H$21:$H$23</definedName>
    <definedName name="Answer11">Sheet7!$I$21:$I$23</definedName>
    <definedName name="Answer12">Sheet7!$K$17:$K$21</definedName>
    <definedName name="Answer13" localSheetId="5">[1]Sheet7!#REF!</definedName>
    <definedName name="Answer13">Sheet7!#REF!</definedName>
    <definedName name="Answer14" localSheetId="5">[1]Sheet7!#REF!</definedName>
    <definedName name="Answer14">Sheet7!#REF!</definedName>
    <definedName name="Answer2" localSheetId="6">Sheet7!$C$16:$C$18</definedName>
    <definedName name="Answer2">'[2]answer sheet'!$A$3:$A$5</definedName>
    <definedName name="Answer3" localSheetId="5">[1]answer_sheet!$E$2:$E$3</definedName>
    <definedName name="Answer3" localSheetId="6">Sheet7!$E$16:$E$18</definedName>
    <definedName name="Answer3">answer_sheet!$E$2:$E$3</definedName>
    <definedName name="Answer3a">'[2]answer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6">#REF!</definedName>
    <definedName name="Asnwer10">#REF!</definedName>
    <definedName name="OLE_LINK3" localSheetId="5">Recommendations!#REF!</definedName>
    <definedName name="_xlnm.Print_Area" localSheetId="3">'Audit Tool'!$A$1:$AE$30</definedName>
    <definedName name="_xlnm.Print_Area" localSheetId="5">Recommendations!$A$1:$G$7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6" i="6" l="1"/>
  <c r="AD8" i="6"/>
  <c r="AE8" i="6"/>
  <c r="AD9" i="6"/>
  <c r="AE9" i="6"/>
  <c r="AD10" i="6"/>
  <c r="AE10" i="6"/>
  <c r="AD11" i="6"/>
  <c r="AE11" i="6"/>
  <c r="AD12" i="6"/>
  <c r="AE12" i="6"/>
  <c r="AD13" i="6"/>
  <c r="AE13" i="6"/>
  <c r="AD14" i="6"/>
  <c r="AE14" i="6"/>
  <c r="AD15" i="6"/>
  <c r="AE15" i="6"/>
  <c r="AD16" i="6"/>
  <c r="AE16" i="6"/>
  <c r="AE7" i="6"/>
  <c r="AD7" i="6"/>
  <c r="AC8" i="6"/>
  <c r="AC9" i="6"/>
  <c r="AC10" i="6"/>
  <c r="AC11" i="6"/>
  <c r="AC12" i="6"/>
  <c r="AC13" i="6"/>
  <c r="AC14" i="6"/>
  <c r="AC15" i="6"/>
  <c r="AC7" i="6"/>
  <c r="T7" i="6"/>
  <c r="T8" i="6"/>
  <c r="T9" i="6"/>
  <c r="T10" i="6"/>
  <c r="T11" i="6"/>
  <c r="T12" i="6"/>
  <c r="T13" i="6"/>
  <c r="T14" i="6"/>
  <c r="T15" i="6"/>
  <c r="T16" i="6"/>
  <c r="N7" i="6"/>
  <c r="AB27" i="6"/>
  <c r="AB24" i="6"/>
  <c r="AB23" i="6"/>
  <c r="AB20" i="6"/>
  <c r="AB18" i="6"/>
  <c r="AC23" i="6" l="1"/>
  <c r="AC28" i="6" s="1"/>
  <c r="AC24" i="6"/>
  <c r="AC18" i="6"/>
  <c r="AC27" i="6"/>
  <c r="AB22" i="6"/>
  <c r="AB19" i="6" s="1"/>
  <c r="AC20" i="6"/>
  <c r="AB25" i="6"/>
  <c r="AB28" i="6"/>
  <c r="N8" i="6"/>
  <c r="N9" i="6"/>
  <c r="N10" i="6"/>
  <c r="N11" i="6"/>
  <c r="N12" i="6"/>
  <c r="N13" i="6"/>
  <c r="N14" i="6"/>
  <c r="N15" i="6"/>
  <c r="N16" i="6"/>
  <c r="M18" i="6"/>
  <c r="M20" i="6"/>
  <c r="M23" i="6"/>
  <c r="M28" i="6" s="1"/>
  <c r="M24" i="6"/>
  <c r="M27" i="6"/>
  <c r="R27" i="6"/>
  <c r="R24" i="6"/>
  <c r="R23" i="6"/>
  <c r="R20" i="6"/>
  <c r="R18" i="6"/>
  <c r="S27" i="6"/>
  <c r="S24" i="6"/>
  <c r="S23" i="6"/>
  <c r="S20" i="6"/>
  <c r="S18" i="6"/>
  <c r="U18" i="6"/>
  <c r="U20" i="6"/>
  <c r="U23" i="6"/>
  <c r="U28" i="6" s="1"/>
  <c r="U24" i="6"/>
  <c r="U27" i="6"/>
  <c r="AC25" i="6" l="1"/>
  <c r="AB21" i="6"/>
  <c r="AB29" i="6"/>
  <c r="L8" i="1" s="1"/>
  <c r="AC22" i="6"/>
  <c r="AC19" i="6" s="1"/>
  <c r="M22" i="6"/>
  <c r="M19" i="6" s="1"/>
  <c r="S22" i="6"/>
  <c r="S19" i="6" s="1"/>
  <c r="M25" i="6"/>
  <c r="M29" i="6" s="1"/>
  <c r="K5" i="1" s="1"/>
  <c r="K14" i="1" s="1"/>
  <c r="N24" i="6"/>
  <c r="U22" i="6"/>
  <c r="U19" i="6" s="1"/>
  <c r="N23" i="6"/>
  <c r="N20" i="6"/>
  <c r="N18" i="6"/>
  <c r="U25" i="6"/>
  <c r="U29" i="6" s="1"/>
  <c r="L7" i="1" s="1"/>
  <c r="S25" i="6"/>
  <c r="R22" i="6"/>
  <c r="R21" i="6" s="1"/>
  <c r="N27" i="6"/>
  <c r="R25" i="6"/>
  <c r="R28" i="6"/>
  <c r="S28" i="6"/>
  <c r="T27" i="6"/>
  <c r="T24" i="6"/>
  <c r="T23" i="6"/>
  <c r="T20" i="6"/>
  <c r="T18" i="6"/>
  <c r="R19" i="6" l="1"/>
  <c r="M21" i="6"/>
  <c r="AC29" i="6"/>
  <c r="L9" i="1" s="1"/>
  <c r="R29" i="6"/>
  <c r="K7" i="1" s="1"/>
  <c r="S29" i="6"/>
  <c r="L5" i="1" s="1"/>
  <c r="L14" i="1" s="1"/>
  <c r="AC21" i="6"/>
  <c r="S21" i="6"/>
  <c r="N22" i="6"/>
  <c r="N21" i="6" s="1"/>
  <c r="N25" i="6"/>
  <c r="U21" i="6"/>
  <c r="N28" i="6"/>
  <c r="T22" i="6"/>
  <c r="T19" i="6" s="1"/>
  <c r="T25" i="6"/>
  <c r="T28" i="6"/>
  <c r="N19" i="6" l="1"/>
  <c r="N29" i="6" s="1"/>
  <c r="K6" i="1" s="1"/>
  <c r="T21" i="6"/>
  <c r="T29" i="6"/>
  <c r="L6" i="1" s="1"/>
  <c r="AD23" i="6" l="1"/>
  <c r="AD28" i="6" s="1"/>
  <c r="AE18" i="6"/>
  <c r="AD20" i="6"/>
  <c r="AD18" i="6"/>
  <c r="AD24" i="6"/>
  <c r="AD27" i="6"/>
  <c r="AE23" i="6"/>
  <c r="AD25" i="6" l="1"/>
  <c r="AD29" i="6" s="1"/>
  <c r="L10" i="1" s="1"/>
  <c r="AE28" i="6"/>
  <c r="AE20" i="6"/>
  <c r="AE27" i="6"/>
  <c r="AD22" i="6"/>
  <c r="AD19" i="6" s="1"/>
  <c r="AE24" i="6"/>
  <c r="AE22" i="6" l="1"/>
  <c r="AE19" i="6" s="1"/>
  <c r="AD21" i="6"/>
  <c r="AE25" i="6"/>
  <c r="AE29" i="6" s="1"/>
  <c r="L11" i="1" s="1"/>
  <c r="AE21" i="6" l="1"/>
</calcChain>
</file>

<file path=xl/sharedStrings.xml><?xml version="1.0" encoding="utf-8"?>
<sst xmlns="http://schemas.openxmlformats.org/spreadsheetml/2006/main" count="458" uniqueCount="319">
  <si>
    <t>Instructions for completion</t>
  </si>
  <si>
    <t>This tool has been set up to be completed on 10 patients.</t>
  </si>
  <si>
    <t>Following these steps will ensure the formulas work correctly.</t>
  </si>
  <si>
    <t>RECOMMENDATIONS</t>
  </si>
  <si>
    <t>Answer3</t>
  </si>
  <si>
    <t>Yes</t>
  </si>
  <si>
    <t>Female</t>
  </si>
  <si>
    <t>No</t>
  </si>
  <si>
    <t>Patient 1</t>
  </si>
  <si>
    <t>Patient 2</t>
  </si>
  <si>
    <t>Patient 3</t>
  </si>
  <si>
    <t>Patient 4</t>
  </si>
  <si>
    <t>Patient 5</t>
  </si>
  <si>
    <t>Patient 6</t>
  </si>
  <si>
    <t>Patient 7</t>
  </si>
  <si>
    <t>Patient 8</t>
  </si>
  <si>
    <t>Patient 9</t>
  </si>
  <si>
    <t>Yes n</t>
  </si>
  <si>
    <t>Yes %</t>
  </si>
  <si>
    <t>No n</t>
  </si>
  <si>
    <t>No %</t>
  </si>
  <si>
    <t>Sub total</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</si>
  <si>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</si>
  <si>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</si>
  <si>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</si>
  <si>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</si>
  <si>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</si>
  <si>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</si>
  <si>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</si>
  <si>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</si>
  <si>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</si>
  <si>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</si>
  <si>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</si>
  <si>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</si>
  <si>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</si>
  <si>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Red</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</si>
  <si>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</si>
  <si>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</si>
  <si>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</si>
  <si>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</si>
  <si>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</si>
  <si>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</si>
  <si>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</si>
  <si>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</si>
  <si>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</si>
  <si>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</si>
  <si>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</si>
  <si>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</si>
  <si>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</si>
  <si>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</si>
  <si>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</si>
  <si>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</si>
  <si>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</si>
  <si>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</si>
  <si>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</si>
  <si>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</si>
  <si>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</si>
  <si>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</si>
  <si>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</si>
  <si>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</si>
  <si>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No data</t>
  </si>
  <si>
    <t>Other</t>
  </si>
  <si>
    <t>NCEPOD does not ask for any of these data back.  It is for each Trust/Health Board to make a judgement as to whether they are meeting the recommendations.</t>
  </si>
  <si>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</si>
  <si>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</si>
  <si>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</si>
  <si>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</si>
  <si>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</si>
  <si>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</si>
  <si>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</si>
  <si>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</si>
  <si>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Unknown</t>
  </si>
  <si>
    <t>Audit Toolkit</t>
  </si>
  <si>
    <t>N/A- no relevant physical health conditions</t>
  </si>
  <si>
    <t>Amending the tool to include more or fewer patients</t>
  </si>
  <si>
    <t>Insufficient data</t>
  </si>
  <si>
    <t>Preparing for adulthood</t>
  </si>
  <si>
    <t>Peri-transfer from child to adult health services</t>
  </si>
  <si>
    <t>Fully transferred from child to adult health services</t>
  </si>
  <si>
    <t>Yes - for all services</t>
  </si>
  <si>
    <t>Yes - for some services</t>
  </si>
  <si>
    <t>Recommendation - Sub criteria question number (reference)</t>
  </si>
  <si>
    <t>Answer14</t>
  </si>
  <si>
    <t>dd/mm/yyyy</t>
  </si>
  <si>
    <t>Answer15</t>
  </si>
  <si>
    <t>Answer16</t>
  </si>
  <si>
    <t>Answer17</t>
  </si>
  <si>
    <t>positive scoring</t>
  </si>
  <si>
    <t>(negative scoring but highlights room for improvement)</t>
  </si>
  <si>
    <t xml:space="preserve"> Yes - all aspects included</t>
  </si>
  <si>
    <t>Yes - some aspects included</t>
  </si>
  <si>
    <t>No - none of these aspects included</t>
  </si>
  <si>
    <t>Answer18</t>
  </si>
  <si>
    <t>No - patient declined</t>
  </si>
  <si>
    <t>Yes, smoker</t>
  </si>
  <si>
    <t>Yes, non-smoker</t>
  </si>
  <si>
    <t>Number of cases answered yes (overall yes percentage for radar chart in Summary worksheet)</t>
  </si>
  <si>
    <t>those assigned female at birth</t>
  </si>
  <si>
    <t>those assigned male at birth</t>
  </si>
  <si>
    <t xml:space="preserve">Evidence in the electronic record/case notes </t>
  </si>
  <si>
    <t>Answer7a</t>
  </si>
  <si>
    <t>Answer7b</t>
  </si>
  <si>
    <t>No data/Not answered/Not documented/Insufficient data</t>
  </si>
  <si>
    <t>Gender</t>
  </si>
  <si>
    <t>Answer2_gender</t>
  </si>
  <si>
    <t>No, but should have been anticipated</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</si>
  <si>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</si>
  <si>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t>Male</t>
  </si>
  <si>
    <t>The chart will only populate once all questions for a particular Recommendation have been answered in the Audit Tool worksheet</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</si>
  <si>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</si>
  <si>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</si>
  <si>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50-89</t>
  </si>
  <si>
    <t>90-100</t>
  </si>
  <si>
    <t>(24-hour clock)</t>
  </si>
  <si>
    <t>Home</t>
  </si>
  <si>
    <t>Community/rehabilitation hospital</t>
  </si>
  <si>
    <t>Other acute hospital</t>
  </si>
  <si>
    <t>Hospice</t>
  </si>
  <si>
    <t>Care home</t>
  </si>
  <si>
    <t>Answer19</t>
  </si>
  <si>
    <t>Not required</t>
  </si>
  <si>
    <r>
      <t>In the Audit Tool worksheet, there are questions relating to whether there is evidence that an event occurred. 
If there is no evidence of an event occurring and that part of the electronic record/case note is not missing, then answer "</t>
    </r>
    <r>
      <rPr>
        <b/>
        <sz val="11"/>
        <color rgb="FFC00000"/>
        <rFont val="Calibri"/>
        <family val="2"/>
        <scheme val="minor"/>
      </rPr>
      <t>No</t>
    </r>
    <r>
      <rPr>
        <sz val="11"/>
        <color theme="1"/>
        <rFont val="Calibri"/>
        <family val="2"/>
        <scheme val="minor"/>
      </rPr>
      <t>". 
If there is no evidence of an event occurring because that part of the electronic record/case note is missing , then select the "</t>
    </r>
    <r>
      <rPr>
        <b/>
        <sz val="11"/>
        <color rgb="FFC00000"/>
        <rFont val="Calibri"/>
        <family val="2"/>
        <scheme val="minor"/>
      </rPr>
      <t>Not applicable</t>
    </r>
    <r>
      <rPr>
        <sz val="11"/>
        <color theme="1"/>
        <rFont val="Calibri"/>
        <family val="2"/>
        <scheme val="minor"/>
      </rPr>
      <t>" answer in the drop down box (it will not form part of the scoring in the audit tool)</t>
    </r>
  </si>
  <si>
    <t>Answer20</t>
  </si>
  <si>
    <t>Homeless</t>
  </si>
  <si>
    <t>Nursing home</t>
  </si>
  <si>
    <t>Residential home</t>
  </si>
  <si>
    <t>Own home</t>
  </si>
  <si>
    <t>Answer21</t>
  </si>
  <si>
    <t>Answer22</t>
  </si>
  <si>
    <t>Emergency</t>
  </si>
  <si>
    <t>Elective</t>
  </si>
  <si>
    <t>Transfer</t>
  </si>
  <si>
    <t>Answer24</t>
  </si>
  <si>
    <t>Point-of-care ultrasound (POCUS)</t>
  </si>
  <si>
    <t>Clinical assessment</t>
  </si>
  <si>
    <t>Answer25</t>
  </si>
  <si>
    <t>Euvolaemic hyponatraemia</t>
  </si>
  <si>
    <t>Hypovolaemic hyponatraemia</t>
  </si>
  <si>
    <t>Hypervolaemic (volume overload) hyponatraemia</t>
  </si>
  <si>
    <t>Hypertonic (hyperosmolar) hyponatraemia</t>
  </si>
  <si>
    <t>Pseudo-hyponatraemia</t>
  </si>
  <si>
    <t>Answer26</t>
  </si>
  <si>
    <t>Mild</t>
  </si>
  <si>
    <t>Moderate</t>
  </si>
  <si>
    <t>Severe</t>
  </si>
  <si>
    <t>Answer27</t>
  </si>
  <si>
    <t>ED Resus</t>
  </si>
  <si>
    <t>Critical care (level 2 or level 3)</t>
  </si>
  <si>
    <t>Endocrinology</t>
  </si>
  <si>
    <t>General medicine</t>
  </si>
  <si>
    <t>Answer28</t>
  </si>
  <si>
    <t xml:space="preserve">2. Well </t>
  </si>
  <si>
    <t>3. Managing Well</t>
  </si>
  <si>
    <t>4. Vulnerable</t>
  </si>
  <si>
    <t>5. Mildly Frail</t>
  </si>
  <si>
    <t>6. Moderately Frail</t>
  </si>
  <si>
    <t>7. Severely Frail</t>
  </si>
  <si>
    <t xml:space="preserve">8. Very Severely Frail </t>
  </si>
  <si>
    <t>9. Terminally Ill</t>
  </si>
  <si>
    <t>Unable to ascertain</t>
  </si>
  <si>
    <t>1. Very fit</t>
  </si>
  <si>
    <t>Patient died</t>
  </si>
  <si>
    <t>Point of care ultrasound</t>
  </si>
  <si>
    <t>Laboratory</t>
  </si>
  <si>
    <t>Answer23b</t>
  </si>
  <si>
    <t>Answer23a</t>
  </si>
  <si>
    <t>RATIONALE FOR THE 
RECOMMENDATION</t>
  </si>
  <si>
    <t>Answer29</t>
  </si>
  <si>
    <t>Ex-smoker</t>
  </si>
  <si>
    <t>Non-smoker</t>
  </si>
  <si>
    <t>Current smoker</t>
  </si>
  <si>
    <t>Hospital admission</t>
  </si>
  <si>
    <t>Current Vaper</t>
  </si>
  <si>
    <t>Answer 30</t>
  </si>
  <si>
    <t>Upper</t>
  </si>
  <si>
    <t>Lower</t>
  </si>
  <si>
    <t>Answer31</t>
  </si>
  <si>
    <t>Answer32</t>
  </si>
  <si>
    <t>Answer33</t>
  </si>
  <si>
    <t>1-&lt;6</t>
  </si>
  <si>
    <t>6-&lt;12</t>
  </si>
  <si>
    <t>12-&lt;24</t>
  </si>
  <si>
    <t>24-&lt;48</t>
  </si>
  <si>
    <t>48-&lt;72</t>
  </si>
  <si>
    <t>72-&lt;96</t>
  </si>
  <si>
    <t>0-&lt;1</t>
  </si>
  <si>
    <r>
      <rPr>
        <sz val="11"/>
        <color theme="1"/>
        <rFont val="Aptos Narrow"/>
        <family val="2"/>
      </rPr>
      <t>≥</t>
    </r>
    <r>
      <rPr>
        <sz val="11"/>
        <color theme="1"/>
        <rFont val="Calibri"/>
        <family val="2"/>
      </rPr>
      <t>96</t>
    </r>
  </si>
  <si>
    <t>Description</t>
  </si>
  <si>
    <t>I) Viable</t>
  </si>
  <si>
    <t>IIA) Marginally threatened</t>
  </si>
  <si>
    <t>IIB) Immediately threatened</t>
  </si>
  <si>
    <t>III) Irreversible</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</si>
  <si>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
    </r>
    <r>
      <rPr>
        <b/>
        <sz val="11"/>
        <color rgb="FF0070C0"/>
        <rFont val="Calibri"/>
        <family val="2"/>
        <scheme val="minor"/>
      </rPr>
      <t xml:space="preserve">In Excel 365, for example, go to file -&gt; options -&gt; customise ribbon, tick the box for  Show the Developer tab. Once the Developer tab appears on your toolbar, click on Macro Security/Disable VBA macros with notification. The spreadsheet should now be functional.
</t>
    </r>
    <r>
      <rPr>
        <sz val="11"/>
        <color theme="1"/>
        <rFont val="Calibri"/>
        <family val="2"/>
        <scheme val="minor"/>
      </rPr>
      <t xml:space="preserve">
In </t>
    </r>
    <r>
      <rPr>
        <b/>
        <sz val="11"/>
        <color rgb="FF0070C0"/>
        <rFont val="Calibri"/>
        <family val="2"/>
        <scheme val="minor"/>
      </rPr>
      <t>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 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s, ok.</t>
    </r>
  </si>
  <si>
    <t>https://ncepod.org.uk/2025eps.html</t>
  </si>
  <si>
    <t>Emergency Paediatric Surgery</t>
  </si>
  <si>
    <t>Please complete as many questions which are applicable to the care of the patient.</t>
  </si>
  <si>
    <r>
      <t xml:space="preserve">This toolkit can be used in conjunction with the Recommendation Checklist. </t>
    </r>
    <r>
      <rPr>
        <sz val="11"/>
        <color theme="1"/>
        <rFont val="Calibri"/>
        <family val="2"/>
        <scheme val="minor"/>
      </rPr>
      <t>Further implementation tools can be accessed via the link below or by clicking on the adjacent report cover image.</t>
    </r>
  </si>
  <si>
    <r>
      <t xml:space="preserve">This data collection tool is made up of questions which can be used to assess how well your Trust/Health Board is meeting recommendations made in </t>
    </r>
    <r>
      <rPr>
        <b/>
        <i/>
        <sz val="11"/>
        <color rgb="FFC00000"/>
        <rFont val="Calibri"/>
        <family val="2"/>
        <scheme val="minor"/>
      </rPr>
      <t xml:space="preserve"> 'Right Place, Right Time, Right Team'.</t>
    </r>
  </si>
  <si>
    <t>Right Place, Right Time, Right Team</t>
  </si>
  <si>
    <t>Age at the time of the procedure – years</t>
  </si>
  <si>
    <t>What procedure did the patient undergo?</t>
  </si>
  <si>
    <t>Answer34</t>
  </si>
  <si>
    <t>Manipulation/fixation of joint</t>
  </si>
  <si>
    <t>Appendicectomy</t>
  </si>
  <si>
    <t>Scrotal exploration/orchidectomy/orchidopexy</t>
  </si>
  <si>
    <t>Suture laceration/wound washout/debridement</t>
  </si>
  <si>
    <t>Incision/drainage of abscesses</t>
  </si>
  <si>
    <t>Removal of foreign body</t>
  </si>
  <si>
    <t>Nail bed repair</t>
  </si>
  <si>
    <t>Oral and maxillofacial surgery procedure</t>
  </si>
  <si>
    <t>Tendon/ligament/nerve repair</t>
  </si>
  <si>
    <t>Gynaecological procedure</t>
  </si>
  <si>
    <t>Urgency of procedure</t>
  </si>
  <si>
    <t>Answer35</t>
  </si>
  <si>
    <t>Urgent</t>
  </si>
  <si>
    <t>Expedited</t>
  </si>
  <si>
    <t>Immediate</t>
  </si>
  <si>
    <t>What was the proposed time frame for procedure commencement from the time of booking?</t>
  </si>
  <si>
    <t>Answer36</t>
  </si>
  <si>
    <t>&lt;6 hours</t>
  </si>
  <si>
    <t>&lt;1 hour</t>
  </si>
  <si>
    <t>&lt;24 hours</t>
  </si>
  <si>
    <r>
      <rPr>
        <sz val="11"/>
        <color theme="1"/>
        <rFont val="Aptos Narrow"/>
        <family val="2"/>
      </rPr>
      <t>≥</t>
    </r>
    <r>
      <rPr>
        <sz val="11"/>
        <color theme="1"/>
        <rFont val="Calibri"/>
        <family val="2"/>
        <scheme val="minor"/>
      </rPr>
      <t>24 hours</t>
    </r>
  </si>
  <si>
    <t>6a</t>
  </si>
  <si>
    <t>6b</t>
  </si>
  <si>
    <t>Pre-operative care</t>
  </si>
  <si>
    <t>Was a management plan written following the initial assessment?</t>
  </si>
  <si>
    <t>9a</t>
  </si>
  <si>
    <t>9b</t>
  </si>
  <si>
    <t>Was the patient 'Sip until Send' prior to theatre?</t>
  </si>
  <si>
    <t>Surgery</t>
  </si>
  <si>
    <t>Is there a local procedure for booking theatre?</t>
  </si>
  <si>
    <t>Was the booking communicated to a co-ordinator? (i.e. a theatre co-ordinator or emergency surgery co-ordinator)</t>
  </si>
  <si>
    <t>14a</t>
  </si>
  <si>
    <t>14b</t>
  </si>
  <si>
    <t>hours</t>
  </si>
  <si>
    <t>Was the patient admitted to a ward prior to undergoing their procedure?</t>
  </si>
  <si>
    <t>Mode of admission</t>
  </si>
  <si>
    <t>Answer37</t>
  </si>
  <si>
    <t>Self referral</t>
  </si>
  <si>
    <t>111 referral</t>
  </si>
  <si>
    <t>GP referral</t>
  </si>
  <si>
    <t xml:space="preserve">Transfer from another hospital </t>
  </si>
  <si>
    <r>
      <t xml:space="preserve">If </t>
    </r>
    <r>
      <rPr>
        <b/>
        <sz val="12"/>
        <color rgb="FFC00000"/>
        <rFont val="Calibri"/>
        <family val="2"/>
        <scheme val="minor"/>
      </rPr>
      <t>YES</t>
    </r>
    <r>
      <rPr>
        <sz val="12"/>
        <color theme="1"/>
        <rFont val="Calibri"/>
        <family val="2"/>
        <scheme val="minor"/>
      </rPr>
      <t>, did this include fasting?</t>
    </r>
  </si>
  <si>
    <t>If the procedure was delayed, was this  communicated to the ward to allow the patient to eat or drink?</t>
  </si>
  <si>
    <t>Time the decision was made to perform the procedure</t>
  </si>
  <si>
    <t>Date of the theatre booking</t>
  </si>
  <si>
    <t>Time of the theatre booking</t>
  </si>
  <si>
    <t>Date of commencement of anaesthetic or sedation</t>
  </si>
  <si>
    <t>Time of commencement of anaesthetic or sedation</t>
  </si>
  <si>
    <t>15a</t>
  </si>
  <si>
    <t>15b</t>
  </si>
  <si>
    <t>16a</t>
  </si>
  <si>
    <t>16b</t>
  </si>
  <si>
    <t xml:space="preserve">Recommendation Two </t>
  </si>
  <si>
    <t xml:space="preserve">Date the decision was made to perform the procedure </t>
  </si>
  <si>
    <t xml:space="preserve">Recommendation Three </t>
  </si>
  <si>
    <t>How long was the patient NBM for food prior to the procedure? Leave blank if not applicable.</t>
  </si>
  <si>
    <r>
      <t xml:space="preserve">If </t>
    </r>
    <r>
      <rPr>
        <b/>
        <sz val="11"/>
        <color rgb="FFC00000"/>
        <rFont val="Calibri"/>
        <family val="2"/>
        <scheme val="minor"/>
      </rPr>
      <t>NO</t>
    </r>
    <r>
      <rPr>
        <sz val="11"/>
        <color theme="1"/>
        <rFont val="Calibri"/>
        <family val="2"/>
        <scheme val="minor"/>
      </rPr>
      <t>, was the urgency of the case escalated to the theatre team?</t>
    </r>
  </si>
  <si>
    <t>3a</t>
  </si>
  <si>
    <t>3b</t>
  </si>
  <si>
    <t>5a</t>
  </si>
  <si>
    <t>5b</t>
  </si>
  <si>
    <t>6c</t>
  </si>
  <si>
    <t>8a</t>
  </si>
  <si>
    <t>8b</t>
  </si>
  <si>
    <t>9c</t>
  </si>
  <si>
    <t>11a</t>
  </si>
  <si>
    <t>11b</t>
  </si>
  <si>
    <t>13a</t>
  </si>
  <si>
    <t>13b</t>
  </si>
  <si>
    <t>16c</t>
  </si>
  <si>
    <t>16d</t>
  </si>
  <si>
    <r>
      <t xml:space="preserve">If </t>
    </r>
    <r>
      <rPr>
        <b/>
        <sz val="11"/>
        <color rgb="FFC00000"/>
        <rFont val="Calibri"/>
        <family val="2"/>
        <scheme val="minor"/>
      </rPr>
      <t>NO</t>
    </r>
    <r>
      <rPr>
        <sz val="11"/>
        <color theme="1"/>
        <rFont val="Calibri"/>
        <family val="2"/>
        <scheme val="minor"/>
      </rPr>
      <t xml:space="preserve"> TO 16a, was the theatre escalation process activated?</t>
    </r>
  </si>
  <si>
    <r>
      <t xml:space="preserve">If </t>
    </r>
    <r>
      <rPr>
        <b/>
        <sz val="11"/>
        <color rgb="FFC00000"/>
        <rFont val="Calibri"/>
        <family val="2"/>
        <scheme val="minor"/>
      </rPr>
      <t>NO</t>
    </r>
    <r>
      <rPr>
        <sz val="11"/>
        <color theme="1"/>
        <rFont val="Calibri"/>
        <family val="2"/>
        <scheme val="minor"/>
      </rPr>
      <t xml:space="preserve"> to 16a was the case escalated to senior management with responsibility for patient safety/governance?</t>
    </r>
  </si>
  <si>
    <t>Recommendation Three</t>
  </si>
  <si>
    <t>Recommendation Two</t>
  </si>
  <si>
    <t>FOR ACTION BY</t>
  </si>
  <si>
    <t>Networks were not always in place and there was an absence of structured pathways or procedures to transfer patients when needed, despite transfers being common. Non-specialist surgeons and anaesthetists reported a lack of confidence in treating patients in the non-specialist centres but had no formal transfer option. Joined-up care is important in the recognition of the deteriorating patient and the escalation of care.</t>
  </si>
  <si>
    <t xml:space="preserve">Operational delivery networks or equivalent, commissioners and integrated care boards working with trusts/health boards. </t>
  </si>
  <si>
    <t>ADDITIONAL STAKEHOLDERS</t>
  </si>
  <si>
    <t>Hospital trusts/health boards, ambulance trusts, transport teams, Getting it Right First Time, British Association of Paediatric Surgeons, Association of Paediatric Anaesthetists of Great Britain and Ireland, Royal College of Surgeons of England, Royal College of Anaesthetists, Association of Surgeons of Great Britain and Ireland, Association of Anaesthetists, Royal College of General Practitioners, Royal College of Paediatrics and Child Health, Royal College of Nursing, Royal College of Emergency Medicine, Association of Paediatric Emergency Medicine, Royal College of Radiologists, British Society of Paediatric Radiology, College of Paramedics, Joint Royal Colleges Ambulance Liaison Committee, Association of Ambulance Chief Executives, British Society of Neurosurgeons, British Paediatric Neurology Association, British Association of Oral and Maxillofacial Surgeons, British Orthopaedic Association, British Society for Children’s Orthopaedic Surgery, British Association of Urological Surgeons, British Association of Paediatric Urologists, British Association for Paediatric Otorhinolaryngology, ENT UK, Royal College of Obstetricians and Gynaecologists, British Association of Plastic, Reconstructive and Aesthetic Surgeons.</t>
  </si>
  <si>
    <t>ASSOCIATED GUIDANCE</t>
  </si>
  <si>
    <t>RECOMMENDATION IMPLEMENTATION SUGGESTIONS.pdf</t>
  </si>
  <si>
    <t>IMPLEMENTATION SUGGESTIONS</t>
  </si>
  <si>
    <t>RECOMMENDATION NUMBER IN REPORT</t>
  </si>
  <si>
    <t>Provide prompt access to emergency surgical and anaesthetic care by specialists with the relevant training and experience in providing care to children and young people by:
• Formalising organisational networksi to define where children and young people are assessed and/or undergo an emergency procedure
ii, and to agree pathways of care based on age and condition.
• Formalising clinical specialist networks for advice as needed.
i Utilising existing operational delivery networks or equivalent where possible.
ii For example, whether the procedure can be undertaken locally or whether the patient needs to be transferred to a specialist centre. This will require local and regional networks working together to ensure co-ordination of services.</t>
  </si>
  <si>
    <t>Care was shown to be better in centres where there was a co-ordinator. Anaesthetic guidelines recommend having theatre co-ordinating managers or clinicians. Theatre booking systems did not highlight breaches.</t>
  </si>
  <si>
    <t xml:space="preserve">Commissioners and integrated care boards working with their trusts/health boards. </t>
  </si>
  <si>
    <t>Hospital trusts/health boards, NHS England (urgent and emergency care), 
Getting it Right First Time (perioperative care and paediatric surgery) British Association of Paediatric Surgeons, Association of Paediatric Anaesthetists of Great Britain and Ireland, Royal College of Surgeons of England, Royal College of Anaesthetists, Association of Surgeons of Great Britain and Ireland, Association of Anaesthetists, College of Operating Department Practitioners, Association for Perioperative Practice, British Society of Neurosurgeons, British Paediatric Neurology Association, British 
Association of Oral and Maxillofacial Surgeons, British Orthopaedic Association, British Society for Children’s Orthopaedic Surgery, British 
Association of Urological Surgeons, British Association of Paediatric 
Urologists, British Association for Paediatric Otorhinolaryngology, ENT UK, 
Royal College of Obstetricians and Gynaecologists, British Association of 
Plastic, Reconstructive and Aesthetic Surgeons.</t>
  </si>
  <si>
    <t xml:space="preserve">Prevent children and young people who are waiting for emergency surgery from being fasted for any longer than necessary. 
In the absence of likely gastric stasis, ‘Sip til Send’ could be considered but note that this was not developed for emergency procedures nor in children and young people. There is new evidence around fasting in paediatric care e.g. the EUROFAST trial. </t>
  </si>
  <si>
    <t>Children and young people were often fasted for too long and fasting was infrequently recorded in hospital policies for emergency procedures for children and young people.</t>
  </si>
  <si>
    <t>Commissioners and integrated care boards in discussion with their hospital trusts/health boards.</t>
  </si>
  <si>
    <t>Members of the Centre for Perioperative Care in addition to the Association of Paediatric Anaesthetists of Great Britain and Ireland, British Association of Paediatric Surgeons, and Association of Surgeons of Great Britain and Ireland, Royal College of Surgeons of England, Royal College of 
Anaesthetists and Association of Anaesthetists, Royal College of Nursing, 
British Society of Neurosurgeons, British Paediatric Neurology Association, 
British Association of Oral and Maxillofacial Surgeons, British Orthopaedic 
Association, British Society for Children’s Orthopaedic Surgery, British 
Association of Urological Surgeons, British Association of Paediatric 
Urologists, British Association for Paediatric Otorhinolaryngology, ENT UK, 
Royal College of Obstetricians and Gynaecologists, British Association of 
Plastic, Reconstructive and Aesthetic Surgeons.</t>
  </si>
  <si>
    <t>Centre for Perioperative Care: ‘Sip til Send’
EUROFAST trial 2025</t>
  </si>
  <si>
    <t>Royal College of Anaesthetists, 2025. Guidelines for the Provision of Anaesthetic Services. Chapter 5, Guidelines for the provision of Emergency Anaesthesia Services.
Royal College of Anaesthetists, 2025. Anaesthesia Clinical Services Accreditation standards
NHS England. Urgent and Emergency Care
GIRFT, 2021. Paediatric General Surgery and Urology
GIRFT, 2022. Paediatric Trauma and Orthopaedic Surgery
GIRFT. Perioperative Care</t>
  </si>
  <si>
    <t>Royal College of Anaesthetists, 2025. Guidelines for the provision of Anaesthetic Services. Chapter 10, Guidelines for the provision of Paediatric Anaesthesia Services.
Royal College of Paediatrics and Child Health, 2025. 5th Ed. Facing the Future: Standards for acute general paediatric services.
Royal College of Surgeons, 2015. Standards for non-specialist emergency surgical care of children.
GIRFT, 2021. Paediatric General Surgery and Urology
GIRFT, 2022. Paediatric Trauma and Orthopaedic Surgery
The Regulation and Quality Improvement Authority, 2019. Review of General Paediatric Surgery in Northern Ireland
National Confidential Enquiry into Patient Outcome and Death, 2024. Twist and Shout
NHSE, 2019 Paediatric Critical Care and Surgery in Children Review 
North East and North Cumbria Paediatric Critical Care and Surgery in Children Operational Delivery Network
North West Surgery in Children Operational Delivery Network Guidelines
East Midlands Surgery in Children Operational Delivery Network
West Midlands Children’s Network 
East of England Surgery in Children Operational Delivery Network Guidelines
North Thames Paediatric Network Surgery in Children
South Thames Paediatric Network Guidelines and resources
South West Surgery in Children Operational Delivery Network Tools and resources
Yorkshire and Humber Surgery in Children Network
Thames Valley and Wessex – no website</t>
  </si>
  <si>
    <t>One or more co-ordinators should be in place to ensure that:
Children and young people needing emergency surgery have timely access* to a theatre *NCEPOD classification of intervention
Patients who were not operated on within their prioritisation period are highlighted and the issue escalated to senior management with responsibility for patient safety/governance* *If there are regular breaches for urgent and expedited patients due to emergency operating demands exceeding available resources, then alternative ways of dealing with this should be considered (e.g. planned urgent lists (hotlists) to prevent recurrence of future delays).</t>
  </si>
  <si>
    <t>The weblinks for the documents listed in the recommendations can be found in the report here:</t>
  </si>
  <si>
    <t>Date of arrival at hospital</t>
  </si>
  <si>
    <t>Time of arrival at hospital</t>
  </si>
  <si>
    <r>
      <t xml:space="preserve">If </t>
    </r>
    <r>
      <rPr>
        <b/>
        <sz val="12"/>
        <color rgb="FFC00000"/>
        <rFont val="Calibri"/>
        <family val="2"/>
        <scheme val="minor"/>
      </rPr>
      <t>NO to 9b</t>
    </r>
    <r>
      <rPr>
        <sz val="12"/>
        <color theme="1"/>
        <rFont val="Calibri"/>
        <family val="2"/>
        <scheme val="minor"/>
      </rPr>
      <t>, how long was the patient NBM for fluid prior to the procedure? Leave blank if not applicable.</t>
    </r>
  </si>
  <si>
    <r>
      <t xml:space="preserve">If </t>
    </r>
    <r>
      <rPr>
        <b/>
        <sz val="11"/>
        <color rgb="FFC00000"/>
        <rFont val="Calibri"/>
        <family val="2"/>
        <scheme val="minor"/>
      </rPr>
      <t>YES to 11a</t>
    </r>
    <r>
      <rPr>
        <sz val="11"/>
        <color theme="1"/>
        <rFont val="Calibri"/>
        <family val="2"/>
        <scheme val="minor"/>
      </rPr>
      <t>, was this followed?</t>
    </r>
  </si>
  <si>
    <r>
      <t xml:space="preserve">Thank you for downloading the toolkit for </t>
    </r>
    <r>
      <rPr>
        <i/>
        <sz val="11"/>
        <color theme="1"/>
        <rFont val="Calibri"/>
        <family val="2"/>
        <scheme val="minor"/>
      </rPr>
      <t>'</t>
    </r>
    <r>
      <rPr>
        <i/>
        <sz val="11"/>
        <color rgb="FFC00000"/>
        <rFont val="Calibri"/>
        <family val="2"/>
        <scheme val="minor"/>
      </rPr>
      <t>Right Place, Right Time, Right Team</t>
    </r>
    <r>
      <rPr>
        <i/>
        <sz val="11"/>
        <color theme="1"/>
        <rFont val="Calibri"/>
        <family val="2"/>
        <scheme val="minor"/>
      </rPr>
      <t xml:space="preserve">'. </t>
    </r>
    <r>
      <rPr>
        <sz val="11"/>
        <rFont val="Calibri"/>
        <family val="2"/>
        <scheme val="minor"/>
      </rPr>
      <t>We</t>
    </r>
    <r>
      <rPr>
        <sz val="11"/>
        <color theme="1"/>
        <rFont val="Calibri"/>
        <family val="2"/>
        <scheme val="minor"/>
      </rPr>
      <t xml:space="preserv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</si>
  <si>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r>
      <rPr>
        <sz val="12"/>
        <color theme="1"/>
        <rFont val="Calibri"/>
        <family val="2"/>
        <scheme val="minor"/>
      </rPr>
      <t>This tool has been designed to review the quality of the care provided to children and young people under 18 years old undergoing emergency (non-elective) surgery under anaesthetic or sedation.
In the NCEPOD study, patients</t>
    </r>
    <r>
      <rPr>
        <sz val="12"/>
        <rFont val="Calibri"/>
        <family val="2"/>
        <scheme val="minor"/>
      </rPr>
      <t xml:space="preserve"> aged 0-18th birthday </t>
    </r>
    <r>
      <rPr>
        <sz val="12"/>
        <color theme="1"/>
        <rFont val="Calibri"/>
        <family val="2"/>
        <scheme val="minor"/>
      </rPr>
      <t>who underwent an emergency (non-elective) procedure under anaesthetic or sedation were identified between:
•	Time frame 1 - Monday 17th June 00:00 – Sunday 30th June 23:59 2024
•	Time frame 2 - Monday 12th February 00:00 – Sunday 25th February 23:59 2024</t>
    </r>
    <r>
      <rPr>
        <b/>
        <sz val="12"/>
        <color theme="1"/>
        <rFont val="Calibri"/>
        <family val="2"/>
        <scheme val="minor"/>
      </rPr>
      <t xml:space="preserve">
</t>
    </r>
  </si>
  <si>
    <r>
      <t xml:space="preserve">If </t>
    </r>
    <r>
      <rPr>
        <b/>
        <sz val="12"/>
        <color rgb="FFC00000"/>
        <rFont val="Calibri"/>
        <family val="2"/>
        <scheme val="minor"/>
      </rPr>
      <t>YES</t>
    </r>
    <r>
      <rPr>
        <sz val="12"/>
        <color theme="1"/>
        <rFont val="Calibri"/>
        <family val="2"/>
        <scheme val="minor"/>
      </rPr>
      <t>, date of admission. If "no", leave blank.</t>
    </r>
  </si>
  <si>
    <r>
      <t xml:space="preserve">If </t>
    </r>
    <r>
      <rPr>
        <b/>
        <sz val="12"/>
        <color rgb="FFC00000"/>
        <rFont val="Calibri"/>
        <family val="2"/>
        <scheme val="minor"/>
      </rPr>
      <t>YES to 6a</t>
    </r>
    <r>
      <rPr>
        <sz val="12"/>
        <color theme="1"/>
        <rFont val="Calibri"/>
        <family val="2"/>
        <scheme val="minor"/>
      </rPr>
      <t>, time of admission. If "no", leave blank.</t>
    </r>
  </si>
  <si>
    <t>Definitions</t>
  </si>
  <si>
    <t>https://www.cpoc.org.uk/guidelines-and-resources/guidelines-resources/resources/sip-til-send</t>
  </si>
  <si>
    <t>Surgical urgency</t>
  </si>
  <si>
    <t>Sip til Send</t>
  </si>
  <si>
    <t>https://www.ncepod.org.uk/classification.html</t>
  </si>
  <si>
    <r>
      <rPr>
        <b/>
        <sz val="11"/>
        <color rgb="FFC00000"/>
        <rFont val="Calibri"/>
        <family val="2"/>
        <scheme val="minor"/>
      </rPr>
      <t>IMMEDIATE</t>
    </r>
    <r>
      <rPr>
        <sz val="11"/>
        <color theme="1"/>
        <rFont val="Calibri"/>
        <family val="2"/>
        <scheme val="minor"/>
      </rPr>
      <t xml:space="preserve"> – Immediate life, limb or organ-saving intervention – resuscitation simultaneous with intervention. Normally within minutes of decision to operate.
Life-saving
Other e.g. limb or organ saving</t>
    </r>
  </si>
  <si>
    <r>
      <rPr>
        <b/>
        <sz val="11"/>
        <color rgb="FFC00000"/>
        <rFont val="Calibri"/>
        <family val="2"/>
        <scheme val="minor"/>
      </rPr>
      <t>URGENT</t>
    </r>
    <r>
      <rPr>
        <b/>
        <sz val="11"/>
        <rFont val="Calibri"/>
        <family val="2"/>
        <scheme val="minor"/>
      </rPr>
      <t> </t>
    </r>
    <r>
      <rPr>
        <sz val="11"/>
        <rFont val="Calibri"/>
        <family val="2"/>
        <scheme val="minor"/>
      </rPr>
      <t>– Intervention for acute onset or clinical deterioration of potentially life-threatening conditions, for those conditions that may threaten the survival of limb or organ, for fixation of many fractures and for relief of pain or other distressing symptoms. Normally within hours of decision to operate.</t>
    </r>
  </si>
  <si>
    <r>
      <rPr>
        <b/>
        <sz val="11"/>
        <color rgb="FFC00000"/>
        <rFont val="Calibri"/>
        <family val="2"/>
        <scheme val="minor"/>
      </rPr>
      <t>EXPEDITED</t>
    </r>
    <r>
      <rPr>
        <sz val="11"/>
        <color rgb="FF323131"/>
        <rFont val="Calibri"/>
        <family val="2"/>
        <scheme val="minor"/>
      </rPr>
      <t> </t>
    </r>
    <r>
      <rPr>
        <sz val="11"/>
        <rFont val="Calibri"/>
        <family val="2"/>
        <scheme val="minor"/>
      </rPr>
      <t>– Patient requiring early treatment where the condition is not an immediate threat to life, limb or organ survival. Normally within days of decision to operate.</t>
    </r>
  </si>
  <si>
    <t>expedited, immediate and urgent  surgery</t>
  </si>
  <si>
    <t>Patient Details</t>
  </si>
  <si>
    <t>Procedure Details</t>
  </si>
  <si>
    <t>Was the procedure undertaken within the proposed time frame for procedure commencement from the time of booking?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</si>
</sst>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C00000"/>
      <name val="Calibri"/>
      <family val="2"/>
      <scheme val="minor"/>
    </font>
    <font>
      <i/>
      <sz val="11"/>
      <color rgb="FFC00000"/>
      <name val="Calibri"/>
      <family val="2"/>
      <scheme val="minor"/>
    </font>
    <font>
      <i/>
      <sz val="12"/>
      <color theme="1"/>
      <name val="Calibri"/>
      <family val="2"/>
      <scheme val="minor"/>
    </font>
    <font>
      <b/>
      <sz val="11"/>
      <color theme="4"/>
      <name val="Calibri"/>
      <family val="2"/>
      <scheme val="minor"/>
    </font>
    <font>
      <sz val="11"/>
      <name val="Aptos"/>
      <family val="2"/>
    </font>
    <font>
      <b/>
      <sz val="11"/>
      <color rgb="FF0070C0"/>
      <name val="Calibri"/>
      <family val="2"/>
      <scheme val="minor"/>
    </font>
    <font>
      <sz val="12"/>
      <color theme="0"/>
      <name val="Calibri"/>
      <family val="2"/>
      <scheme val="minor"/>
    </font>
    <font>
      <b/>
      <sz val="12"/>
      <color theme="0"/>
      <name val="Calibri"/>
      <family val="2"/>
      <scheme val="minor"/>
    </font>
    <font>
      <b/>
      <i/>
      <sz val="11"/>
      <color rgb="FFC00000"/>
      <name val="Calibri"/>
      <family val="2"/>
      <scheme val="minor"/>
    </font>
    <font>
      <sz val="11"/>
      <color rgb="FF000000"/>
      <name val="Calibri"/>
      <family val="2"/>
    </font>
    <font>
      <sz val="8"/>
      <name val="Calibri"/>
      <family val="2"/>
      <scheme val="minor"/>
    </font>
    <font>
      <b/>
      <sz val="11"/>
      <color theme="0"/>
      <name val="Calibri"/>
      <family val="2"/>
    </font>
    <font>
      <b/>
      <sz val="11"/>
      <color rgb="FF002364"/>
      <name val="Calibri"/>
      <family val="2"/>
    </font>
    <font>
      <sz val="11"/>
      <name val="Calibri"/>
      <family val="2"/>
    </font>
    <font>
      <b/>
      <sz val="11"/>
      <color rgb="FF002364"/>
      <name val="Calibri"/>
      <family val="2"/>
      <scheme val="minor"/>
    </font>
    <font>
      <sz val="12"/>
      <color theme="1"/>
      <name val="Calibri"/>
      <family val="2"/>
    </font>
    <font>
      <sz val="11"/>
      <color theme="1"/>
      <name val="Calibri"/>
      <family val="2"/>
    </font>
    <font>
      <sz val="11"/>
      <color theme="1"/>
      <name val="Aptos Narrow"/>
      <family val="2"/>
    </font>
    <font>
      <u/>
      <sz val="11"/>
      <color theme="10"/>
      <name val="Calibri"/>
      <family val="2"/>
      <scheme val="minor"/>
    </font>
    <font>
      <b/>
      <sz val="11"/>
      <color rgb="FF323131"/>
      <name val="Calibri"/>
      <family val="2"/>
      <scheme val="minor"/>
    </font>
    <font>
      <sz val="11"/>
      <color rgb="FF32313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5A9E"/>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auto="1"/>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auto="1"/>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78">
    <xf numFmtId="0" fontId="0" fillId="0" borderId="0" xfId="0"/>
    <xf numFmtId="0" fontId="0" fillId="0" borderId="0" xfId="0" applyAlignment="1">
      <alignment horizontal="left"/>
    </xf>
    <xf numFmtId="0" fontId="13" fillId="0" borderId="0" xfId="0" applyFont="1"/>
    <xf numFmtId="0" fontId="1" fillId="0" borderId="0" xfId="0" applyFont="1"/>
    <xf numFmtId="0" fontId="0" fillId="0" borderId="0" xfId="0" applyAlignment="1">
      <alignment vertical="top" wrapText="1"/>
    </xf>
    <xf numFmtId="0" fontId="1" fillId="0" borderId="0" xfId="0" applyFont="1" applyAlignment="1">
      <alignment vertical="top" wrapText="1"/>
    </xf>
    <xf numFmtId="0" fontId="17" fillId="2" borderId="0" xfId="0" applyFont="1" applyFill="1"/>
    <xf numFmtId="0" fontId="18" fillId="2" borderId="0" xfId="0" applyFont="1" applyFill="1"/>
    <xf numFmtId="0" fontId="16" fillId="2" borderId="0" xfId="0" applyFont="1" applyFill="1" applyAlignment="1">
      <alignment vertical="top" wrapText="1"/>
    </xf>
    <xf numFmtId="0" fontId="2" fillId="2" borderId="0" xfId="0" applyFont="1" applyFill="1" applyAlignment="1">
      <alignment vertical="top" wrapText="1"/>
    </xf>
    <xf numFmtId="0" fontId="18" fillId="2" borderId="0" xfId="0" applyFont="1" applyFill="1" applyAlignment="1">
      <alignment vertical="top" wrapText="1"/>
    </xf>
    <xf numFmtId="0" fontId="17" fillId="2" borderId="16" xfId="0" applyFont="1" applyFill="1" applyBorder="1"/>
    <xf numFmtId="0" fontId="17" fillId="2" borderId="17" xfId="0" applyFont="1" applyFill="1" applyBorder="1"/>
    <xf numFmtId="0" fontId="18" fillId="2" borderId="18" xfId="0" applyFont="1" applyFill="1" applyBorder="1"/>
    <xf numFmtId="0" fontId="17" fillId="2" borderId="13" xfId="0" applyFont="1" applyFill="1" applyBorder="1"/>
    <xf numFmtId="0" fontId="18" fillId="2" borderId="13" xfId="0" applyFont="1" applyFill="1" applyBorder="1"/>
    <xf numFmtId="0" fontId="8" fillId="0" borderId="0" xfId="0" applyFont="1" applyAlignment="1">
      <alignment horizontal="center" vertical="top" wrapText="1"/>
    </xf>
    <xf numFmtId="0" fontId="24" fillId="0" borderId="0" xfId="0" applyFont="1" applyAlignment="1">
      <alignment vertical="top" wrapText="1"/>
    </xf>
    <xf numFmtId="0" fontId="23" fillId="0" borderId="13" xfId="0" applyFont="1" applyBorder="1"/>
    <xf numFmtId="0" fontId="23" fillId="0" borderId="0" xfId="0" applyFont="1"/>
    <xf numFmtId="0" fontId="23" fillId="0" borderId="18" xfId="0" applyFont="1" applyBorder="1"/>
    <xf numFmtId="0" fontId="19" fillId="2" borderId="0" xfId="0" applyFont="1" applyFill="1" applyAlignment="1" applyProtection="1">
      <alignment horizontal="center" vertical="top" wrapText="1"/>
      <protection locked="0"/>
    </xf>
    <xf numFmtId="0" fontId="15" fillId="0" borderId="0" xfId="0" applyFont="1" applyAlignment="1">
      <alignment vertical="top" wrapText="1"/>
    </xf>
    <xf numFmtId="0" fontId="9" fillId="0" borderId="0" xfId="0" applyFont="1"/>
    <xf numFmtId="0" fontId="0" fillId="2" borderId="0" xfId="0" applyFill="1"/>
    <xf numFmtId="0" fontId="0" fillId="2" borderId="0" xfId="0" applyFill="1" applyAlignment="1" applyProtection="1">
      <alignment vertical="top" wrapText="1"/>
      <protection locked="0"/>
    </xf>
    <xf numFmtId="0" fontId="0" fillId="2" borderId="0" xfId="0" applyFill="1" applyAlignment="1">
      <alignment vertical="top"/>
    </xf>
    <xf numFmtId="0" fontId="0" fillId="0" borderId="0" xfId="0" applyAlignment="1" applyProtection="1">
      <alignment vertical="top" wrapText="1"/>
      <protection locked="0"/>
    </xf>
    <xf numFmtId="0" fontId="0" fillId="0" borderId="0" xfId="0" applyAlignment="1">
      <alignment vertical="top"/>
    </xf>
    <xf numFmtId="0" fontId="0" fillId="2" borderId="0" xfId="0" applyFill="1" applyAlignment="1">
      <alignment vertical="top" wrapText="1"/>
    </xf>
    <xf numFmtId="0" fontId="0" fillId="2" borderId="13" xfId="0" applyFill="1" applyBorder="1"/>
    <xf numFmtId="0" fontId="0" fillId="2" borderId="18" xfId="0" applyFill="1" applyBorder="1"/>
    <xf numFmtId="0" fontId="0" fillId="0" borderId="13" xfId="0" applyBorder="1"/>
    <xf numFmtId="0" fontId="0" fillId="0" borderId="14" xfId="0" applyBorder="1"/>
    <xf numFmtId="0" fontId="0" fillId="0" borderId="15" xfId="0" applyBorder="1"/>
    <xf numFmtId="0" fontId="0" fillId="0" borderId="18" xfId="0" applyBorder="1"/>
    <xf numFmtId="0" fontId="29" fillId="0" borderId="0" xfId="0" applyFont="1" applyAlignment="1">
      <alignment wrapText="1"/>
    </xf>
    <xf numFmtId="0" fontId="35" fillId="0" borderId="0" xfId="0" applyFont="1" applyAlignment="1">
      <alignment vertical="center"/>
    </xf>
    <xf numFmtId="0" fontId="8" fillId="0" borderId="0" xfId="0" applyFont="1" applyAlignment="1">
      <alignment vertical="top" wrapText="1"/>
    </xf>
    <xf numFmtId="0" fontId="4" fillId="0" borderId="0" xfId="1" applyAlignment="1" applyProtection="1"/>
    <xf numFmtId="0" fontId="36" fillId="0" borderId="0" xfId="0" applyFont="1" applyAlignment="1">
      <alignment vertical="top" wrapText="1"/>
    </xf>
    <xf numFmtId="0" fontId="4" fillId="2" borderId="0" xfId="1" applyFill="1" applyAlignment="1" applyProtection="1">
      <alignment vertical="top" wrapText="1"/>
    </xf>
    <xf numFmtId="0" fontId="19" fillId="0" borderId="0" xfId="0" applyFont="1" applyAlignment="1" applyProtection="1">
      <alignment horizontal="center" vertical="top" wrapText="1"/>
      <protection locked="0"/>
    </xf>
    <xf numFmtId="0" fontId="0" fillId="0" borderId="0" xfId="0" applyAlignment="1">
      <alignment wrapText="1"/>
    </xf>
    <xf numFmtId="1" fontId="18" fillId="0" borderId="1" xfId="0" applyNumberFormat="1" applyFont="1" applyBorder="1" applyAlignment="1">
      <alignment horizontal="center" vertical="center"/>
    </xf>
    <xf numFmtId="1" fontId="18" fillId="0" borderId="0" xfId="0" applyNumberFormat="1"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 fontId="0" fillId="0" borderId="1" xfId="0" applyNumberFormat="1" applyBorder="1" applyAlignment="1">
      <alignment horizontal="center" vertical="center"/>
    </xf>
    <xf numFmtId="0" fontId="0" fillId="0" borderId="0" xfId="0" applyAlignment="1">
      <alignment horizontal="center"/>
    </xf>
    <xf numFmtId="1" fontId="5" fillId="0" borderId="1" xfId="0" applyNumberFormat="1" applyFont="1" applyBorder="1" applyAlignment="1">
      <alignment horizontal="center"/>
    </xf>
    <xf numFmtId="0" fontId="2" fillId="0" borderId="10" xfId="0" applyFont="1" applyBorder="1" applyAlignment="1">
      <alignment horizontal="center" vertical="center" wrapText="1"/>
    </xf>
    <xf numFmtId="1" fontId="0" fillId="0" borderId="0" xfId="0" applyNumberFormat="1" applyAlignment="1">
      <alignment horizontal="center" vertical="center"/>
    </xf>
    <xf numFmtId="0" fontId="2" fillId="0" borderId="37"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4"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0" borderId="4" xfId="0" applyFont="1" applyBorder="1" applyAlignment="1">
      <alignment horizontal="center" vertical="center"/>
    </xf>
    <xf numFmtId="0" fontId="4" fillId="0" borderId="0" xfId="1" applyAlignment="1" applyProtection="1">
      <alignment vertical="top"/>
    </xf>
    <xf numFmtId="0" fontId="4" fillId="0" borderId="0" xfId="1" applyFill="1" applyBorder="1" applyAlignment="1" applyProtection="1">
      <alignment vertical="top"/>
    </xf>
    <xf numFmtId="0" fontId="11" fillId="0" borderId="20" xfId="0" applyFont="1" applyBorder="1" applyAlignment="1">
      <alignment vertical="top" wrapText="1"/>
    </xf>
    <xf numFmtId="0" fontId="9" fillId="0" borderId="0" xfId="0" applyFont="1" applyAlignment="1">
      <alignment vertical="top" wrapText="1"/>
    </xf>
    <xf numFmtId="0" fontId="0" fillId="0" borderId="12" xfId="0" applyBorder="1" applyAlignment="1">
      <alignment vertical="top" wrapText="1"/>
    </xf>
    <xf numFmtId="0" fontId="34" fillId="2" borderId="21" xfId="0" applyFont="1" applyFill="1" applyBorder="1" applyAlignment="1">
      <alignment horizontal="center" vertical="top" wrapText="1"/>
    </xf>
    <xf numFmtId="0" fontId="9" fillId="0" borderId="38" xfId="0" applyFont="1" applyBorder="1" applyAlignment="1">
      <alignment horizontal="center" vertical="top" wrapText="1"/>
    </xf>
    <xf numFmtId="0" fontId="31" fillId="3" borderId="39" xfId="0" applyFont="1" applyFill="1" applyBorder="1" applyAlignment="1">
      <alignment horizontal="center" vertical="top" wrapText="1"/>
    </xf>
    <xf numFmtId="0" fontId="31" fillId="3" borderId="30" xfId="0" applyFont="1" applyFill="1" applyBorder="1" applyAlignment="1">
      <alignment vertical="top" wrapText="1"/>
    </xf>
    <xf numFmtId="0" fontId="31" fillId="3" borderId="36" xfId="0" applyFont="1" applyFill="1" applyBorder="1" applyAlignment="1">
      <alignment vertical="top" wrapText="1"/>
    </xf>
    <xf numFmtId="0" fontId="2" fillId="0" borderId="0" xfId="0" applyFont="1"/>
    <xf numFmtId="0" fontId="0" fillId="0" borderId="40" xfId="0" applyBorder="1" applyAlignment="1">
      <alignment vertical="top" wrapText="1"/>
    </xf>
    <xf numFmtId="0" fontId="9" fillId="0" borderId="40" xfId="0" applyFont="1" applyBorder="1" applyAlignment="1">
      <alignment vertical="top" wrapText="1"/>
    </xf>
    <xf numFmtId="0" fontId="0" fillId="0" borderId="40" xfId="0" applyBorder="1" applyAlignment="1">
      <alignment horizontal="left" vertical="top" wrapText="1"/>
    </xf>
    <xf numFmtId="0" fontId="0" fillId="0" borderId="41" xfId="0" applyBorder="1" applyAlignment="1">
      <alignment vertical="top" wrapText="1"/>
    </xf>
    <xf numFmtId="0" fontId="32" fillId="0" borderId="11" xfId="0" applyFont="1" applyBorder="1" applyAlignment="1">
      <alignment horizontal="center" vertical="center" wrapText="1"/>
    </xf>
    <xf numFmtId="0" fontId="34" fillId="2" borderId="42" xfId="0" applyFont="1" applyFill="1" applyBorder="1" applyAlignment="1">
      <alignment horizontal="center" vertical="top" wrapText="1"/>
    </xf>
    <xf numFmtId="0" fontId="0" fillId="0" borderId="5" xfId="0" applyBorder="1" applyAlignment="1">
      <alignment vertical="top" wrapText="1"/>
    </xf>
    <xf numFmtId="0" fontId="0" fillId="0" borderId="24" xfId="0" applyBorder="1" applyAlignment="1">
      <alignment vertical="top" wrapText="1"/>
    </xf>
    <xf numFmtId="0" fontId="34" fillId="2" borderId="2" xfId="0" applyFont="1" applyFill="1" applyBorder="1" applyAlignment="1">
      <alignment horizontal="center" vertical="top" wrapText="1"/>
    </xf>
    <xf numFmtId="0" fontId="13" fillId="2" borderId="5" xfId="0" applyFont="1" applyFill="1" applyBorder="1" applyAlignment="1">
      <alignment vertical="top" wrapText="1"/>
    </xf>
    <xf numFmtId="0" fontId="33" fillId="0" borderId="1" xfId="0" applyFont="1" applyBorder="1" applyAlignment="1">
      <alignment vertical="top" wrapText="1"/>
    </xf>
    <xf numFmtId="0" fontId="0" fillId="0" borderId="1" xfId="0" applyBorder="1" applyAlignment="1">
      <alignment vertical="top" wrapText="1"/>
    </xf>
    <xf numFmtId="0" fontId="4" fillId="0" borderId="43" xfId="1" applyBorder="1" applyAlignment="1" applyProtection="1">
      <alignment vertical="top"/>
    </xf>
    <xf numFmtId="0" fontId="0" fillId="0" borderId="37" xfId="0" applyBorder="1"/>
    <xf numFmtId="0" fontId="38" fillId="0" borderId="44" xfId="1" applyFont="1" applyBorder="1" applyAlignment="1" applyProtection="1"/>
    <xf numFmtId="0" fontId="0" fillId="0" borderId="44" xfId="0" applyBorder="1"/>
    <xf numFmtId="0" fontId="39" fillId="0" borderId="44" xfId="0" applyFont="1" applyBorder="1"/>
    <xf numFmtId="0" fontId="0" fillId="0" borderId="44" xfId="0" applyBorder="1" applyAlignment="1">
      <alignment wrapText="1"/>
    </xf>
    <xf numFmtId="0" fontId="0" fillId="0" borderId="8" xfId="0" applyBorder="1" applyAlignment="1">
      <alignment wrapText="1"/>
    </xf>
    <xf numFmtId="0" fontId="2" fillId="0" borderId="10" xfId="0" applyFont="1" applyBorder="1"/>
    <xf numFmtId="0" fontId="2" fillId="0" borderId="7" xfId="0" applyFont="1" applyBorder="1"/>
    <xf numFmtId="0" fontId="2" fillId="0" borderId="5" xfId="0" applyFont="1" applyBorder="1"/>
    <xf numFmtId="0" fontId="2" fillId="0" borderId="1" xfId="0" applyFont="1" applyBorder="1" applyAlignment="1">
      <alignment horizontal="left" vertical="center" wrapText="1"/>
    </xf>
    <xf numFmtId="0" fontId="38" fillId="0" borderId="4" xfId="1" applyFont="1" applyBorder="1" applyAlignment="1" applyProtection="1">
      <alignment horizontal="left" vertical="center"/>
    </xf>
    <xf numFmtId="0" fontId="0" fillId="0" borderId="0" xfId="0" applyAlignment="1">
      <alignment horizontal="left" vertical="center"/>
    </xf>
    <xf numFmtId="0" fontId="9" fillId="0" borderId="0" xfId="0" applyFont="1" applyAlignment="1">
      <alignment wrapText="1"/>
    </xf>
    <xf numFmtId="0" fontId="0" fillId="0" borderId="0" xfId="0" applyAlignment="1">
      <alignment wrapText="1"/>
    </xf>
    <xf numFmtId="0" fontId="2" fillId="0" borderId="9" xfId="0" applyFont="1" applyBorder="1" applyAlignment="1" applyProtection="1">
      <alignment horizontal="center" vertical="top" wrapText="1"/>
      <protection locked="0"/>
    </xf>
    <xf numFmtId="0" fontId="0" fillId="0" borderId="9" xfId="0" applyBorder="1" applyAlignment="1">
      <alignment horizontal="center" vertical="top" wrapText="1"/>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14" fillId="0" borderId="0" xfId="0" applyFont="1" applyAlignment="1">
      <alignment horizontal="left" vertical="top" wrapText="1"/>
    </xf>
    <xf numFmtId="0" fontId="0" fillId="0" borderId="0" xfId="0" applyAlignment="1">
      <alignment vertical="top" wrapText="1"/>
    </xf>
    <xf numFmtId="0" fontId="8" fillId="0" borderId="0" xfId="0" applyFont="1" applyAlignment="1">
      <alignment horizontal="center" vertical="top" wrapText="1"/>
    </xf>
    <xf numFmtId="0" fontId="9" fillId="0" borderId="0" xfId="0" applyFont="1" applyAlignment="1">
      <alignment horizontal="center" vertical="top" wrapText="1"/>
    </xf>
    <xf numFmtId="0" fontId="14" fillId="0" borderId="21"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20" xfId="0" applyFont="1" applyFill="1" applyBorder="1" applyAlignment="1">
      <alignment horizontal="left" vertical="top" wrapText="1"/>
    </xf>
    <xf numFmtId="0" fontId="9" fillId="0" borderId="20" xfId="0" applyFont="1" applyFill="1" applyBorder="1" applyAlignment="1">
      <alignment horizontal="left" vertical="top" wrapText="1"/>
    </xf>
    <xf numFmtId="0" fontId="11" fillId="0" borderId="20" xfId="0" applyFont="1" applyFill="1" applyBorder="1" applyAlignment="1">
      <alignment horizontal="left" vertical="top" wrapText="1"/>
    </xf>
    <xf numFmtId="0" fontId="11" fillId="0" borderId="20" xfId="0" applyFont="1" applyFill="1" applyBorder="1" applyAlignment="1">
      <alignment horizontal="left" vertical="top" wrapText="1"/>
    </xf>
    <xf numFmtId="0" fontId="9" fillId="0" borderId="20" xfId="0" applyFont="1" applyFill="1" applyBorder="1" applyAlignment="1">
      <alignment horizontal="left" vertical="top" wrapText="1"/>
    </xf>
    <xf numFmtId="0" fontId="11" fillId="0" borderId="22" xfId="0" applyFont="1" applyFill="1" applyBorder="1" applyAlignment="1">
      <alignment horizontal="left" vertical="top" wrapText="1"/>
    </xf>
    <xf numFmtId="0" fontId="11" fillId="0" borderId="0" xfId="0" applyFont="1" applyFill="1" applyAlignment="1">
      <alignment horizontal="left" vertical="top" wrapText="1"/>
    </xf>
    <xf numFmtId="0" fontId="12" fillId="0" borderId="6" xfId="0" applyFont="1" applyFill="1" applyBorder="1" applyAlignment="1">
      <alignment horizontal="left" vertical="top" wrapText="1"/>
    </xf>
    <xf numFmtId="0" fontId="12" fillId="0" borderId="9"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9" xfId="0" applyFont="1" applyFill="1" applyBorder="1" applyAlignment="1">
      <alignment horizontal="left" vertical="top" wrapText="1"/>
    </xf>
    <xf numFmtId="0" fontId="9" fillId="0" borderId="9" xfId="0" applyFont="1" applyFill="1" applyBorder="1" applyAlignment="1">
      <alignment horizontal="left" vertical="top" wrapText="1"/>
    </xf>
    <xf numFmtId="0" fontId="11"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2" fillId="0" borderId="33" xfId="0" applyFont="1" applyFill="1" applyBorder="1" applyAlignment="1">
      <alignment horizontal="left" vertical="top" wrapText="1"/>
    </xf>
    <xf numFmtId="0" fontId="12" fillId="0" borderId="0" xfId="0" applyFont="1" applyFill="1" applyAlignment="1">
      <alignment horizontal="left" vertical="top" wrapText="1"/>
    </xf>
    <xf numFmtId="0" fontId="14" fillId="0" borderId="26" xfId="0" applyFont="1" applyFill="1" applyBorder="1" applyAlignment="1">
      <alignment horizontal="left" vertical="top" wrapText="1"/>
    </xf>
    <xf numFmtId="0" fontId="14"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28" xfId="0"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0" xfId="0" applyFont="1" applyFill="1" applyAlignment="1">
      <alignment horizontal="center" vertical="center" wrapText="1"/>
    </xf>
    <xf numFmtId="0" fontId="9" fillId="0" borderId="6" xfId="0" applyFont="1" applyFill="1" applyBorder="1" applyAlignment="1">
      <alignment horizontal="left" vertical="top"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0" xfId="0" applyFont="1" applyFill="1" applyAlignment="1">
      <alignment horizontal="center" vertical="center" wrapText="1"/>
    </xf>
    <xf numFmtId="0" fontId="20" fillId="0" borderId="11"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Alignment="1">
      <alignment horizontal="left" vertical="top" wrapText="1"/>
    </xf>
    <xf numFmtId="0" fontId="9" fillId="0" borderId="7" xfId="0" applyFont="1" applyFill="1" applyBorder="1" applyAlignment="1">
      <alignment horizontal="left" vertical="top" wrapText="1"/>
    </xf>
    <xf numFmtId="0" fontId="0" fillId="0" borderId="5" xfId="0" applyFill="1" applyBorder="1" applyAlignment="1">
      <alignment horizontal="left" vertical="top" wrapText="1"/>
    </xf>
    <xf numFmtId="0" fontId="0" fillId="0" borderId="24" xfId="0" applyFill="1" applyBorder="1" applyAlignment="1">
      <alignment horizontal="left" vertical="top" wrapText="1"/>
    </xf>
    <xf numFmtId="0" fontId="10" fillId="0" borderId="0" xfId="0" applyFont="1" applyFill="1" applyAlignment="1">
      <alignment horizontal="left" vertical="top" wrapText="1"/>
    </xf>
    <xf numFmtId="0" fontId="10" fillId="0" borderId="1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2" fillId="0" borderId="11" xfId="0" applyFont="1" applyFill="1" applyBorder="1" applyAlignment="1">
      <alignment horizontal="left" vertical="top" wrapText="1"/>
    </xf>
    <xf numFmtId="164" fontId="9" fillId="0" borderId="0" xfId="0" applyNumberFormat="1" applyFont="1" applyFill="1" applyAlignment="1">
      <alignment horizontal="center" vertical="center" wrapText="1"/>
    </xf>
    <xf numFmtId="20" fontId="9" fillId="0" borderId="0" xfId="0" applyNumberFormat="1" applyFont="1" applyFill="1" applyAlignment="1">
      <alignment horizontal="center" vertical="center" wrapText="1"/>
    </xf>
    <xf numFmtId="14" fontId="9" fillId="0" borderId="0" xfId="0" applyNumberFormat="1" applyFont="1" applyFill="1" applyAlignment="1">
      <alignment horizontal="center" vertical="center" wrapText="1"/>
    </xf>
    <xf numFmtId="0" fontId="9" fillId="0" borderId="35" xfId="0" applyFont="1" applyFill="1" applyBorder="1" applyAlignment="1">
      <alignment horizontal="center" vertical="center" wrapText="1"/>
    </xf>
    <xf numFmtId="0" fontId="12" fillId="0" borderId="2" xfId="0" applyFont="1" applyFill="1" applyBorder="1" applyAlignment="1">
      <alignment horizontal="left" vertical="top" wrapText="1"/>
    </xf>
    <xf numFmtId="0" fontId="9" fillId="0" borderId="23" xfId="0" applyFont="1" applyFill="1" applyBorder="1" applyAlignment="1">
      <alignment horizontal="center" vertical="center" wrapText="1"/>
    </xf>
    <xf numFmtId="0" fontId="12" fillId="0" borderId="34" xfId="0" applyFont="1" applyFill="1" applyBorder="1" applyAlignment="1">
      <alignment horizontal="left" vertical="top" wrapText="1"/>
    </xf>
    <xf numFmtId="0" fontId="9" fillId="0" borderId="12" xfId="0" applyFont="1" applyFill="1" applyBorder="1" applyAlignment="1">
      <alignment horizontal="center" vertical="center" wrapText="1"/>
    </xf>
    <xf numFmtId="164" fontId="9" fillId="0" borderId="12" xfId="0" applyNumberFormat="1" applyFont="1" applyFill="1" applyBorder="1" applyAlignment="1">
      <alignment horizontal="center" vertical="center" wrapText="1"/>
    </xf>
    <xf numFmtId="20" fontId="9" fillId="0" borderId="12" xfId="0" applyNumberFormat="1" applyFont="1" applyFill="1" applyBorder="1" applyAlignment="1">
      <alignment horizontal="center" vertical="center" wrapText="1"/>
    </xf>
    <xf numFmtId="0" fontId="9" fillId="0" borderId="25" xfId="0" applyFont="1" applyFill="1" applyBorder="1" applyAlignment="1">
      <alignment horizontal="center" vertical="center" wrapText="1"/>
    </xf>
    <xf numFmtId="1" fontId="11" fillId="0" borderId="1" xfId="0" applyNumberFormat="1" applyFont="1" applyFill="1" applyBorder="1" applyAlignment="1">
      <alignment horizontal="left" vertical="top" wrapText="1"/>
    </xf>
    <xf numFmtId="0" fontId="8" fillId="0" borderId="0" xfId="0" applyFont="1" applyFill="1" applyAlignment="1">
      <alignment horizontal="center" vertical="center" wrapText="1"/>
    </xf>
    <xf numFmtId="1" fontId="12" fillId="0" borderId="1" xfId="0" applyNumberFormat="1" applyFont="1" applyFill="1" applyBorder="1" applyAlignment="1">
      <alignment horizontal="left" vertical="top" wrapText="1"/>
    </xf>
    <xf numFmtId="1" fontId="9" fillId="0" borderId="0" xfId="0" applyNumberFormat="1" applyFont="1" applyFill="1" applyAlignment="1">
      <alignment horizontal="center" vertical="center" wrapText="1"/>
    </xf>
    <xf numFmtId="0" fontId="26" fillId="0" borderId="0" xfId="0" applyFont="1" applyFill="1" applyAlignment="1">
      <alignment horizontal="left" vertical="top" wrapText="1"/>
    </xf>
    <xf numFmtId="0" fontId="26" fillId="0" borderId="0" xfId="0" applyFont="1" applyFill="1" applyAlignment="1">
      <alignment horizontal="center" vertical="center" wrapText="1"/>
    </xf>
    <xf numFmtId="0" fontId="27" fillId="0" borderId="0" xfId="0" applyFont="1" applyFill="1" applyAlignment="1">
      <alignment horizontal="center" vertical="center" wrapText="1"/>
    </xf>
    <xf numFmtId="1" fontId="26" fillId="0" borderId="0" xfId="0" applyNumberFormat="1" applyFont="1" applyFill="1" applyAlignment="1">
      <alignment horizontal="left" vertical="top" wrapText="1"/>
    </xf>
    <xf numFmtId="1" fontId="26" fillId="0" borderId="0" xfId="0" applyNumberFormat="1" applyFont="1" applyFill="1" applyAlignment="1">
      <alignment horizontal="center" vertical="center" wrapText="1"/>
    </xf>
    <xf numFmtId="0" fontId="27" fillId="0" borderId="0" xfId="0" applyFont="1" applyFill="1" applyAlignment="1">
      <alignment horizontal="left" vertical="top" wrapText="1"/>
    </xf>
    <xf numFmtId="0" fontId="20" fillId="0" borderId="0" xfId="0" applyFont="1" applyFill="1" applyAlignment="1">
      <alignment horizontal="left" vertical="top" wrapText="1"/>
    </xf>
    <xf numFmtId="0" fontId="14" fillId="0" borderId="0" xfId="0" applyFont="1" applyFill="1" applyAlignment="1">
      <alignment horizontal="left" vertical="top" wrapText="1"/>
    </xf>
  </cellXfs>
  <cellStyles count="2">
    <cellStyle name="Hyperlink" xfId="1" builtinId="8"/>
    <cellStyle name="Normal" xfId="0" builtinId="0"/>
  </cellStyles>
  <dxfs count="6">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colors>
    <mruColors>
      <color rgb="FF1A878A"/>
      <color rgb="FF47D9D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GB" sz="1200" b="1">
                <a:solidFill>
                  <a:sysClr val="windowText" lastClr="000000"/>
                </a:solidFill>
              </a:rPr>
              <a:t>Extent to which each recommendation has been met (%)</a:t>
            </a:r>
          </a:p>
        </c:rich>
      </c:tx>
      <c:layout>
        <c:manualLayout>
          <c:xMode val="edge"/>
          <c:yMode val="edge"/>
          <c:x val="0.12269662921348314"/>
          <c:y val="6.9264069264069264E-3"/>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4.7215584492580114E-2"/>
          <c:y val="0.21981401663506808"/>
          <c:w val="0.85443209122244201"/>
          <c:h val="0.7482319163478991"/>
        </c:manualLayout>
      </c:layout>
      <c:barChart>
        <c:barDir val="col"/>
        <c:grouping val="clustered"/>
        <c:varyColors val="0"/>
        <c:ser>
          <c:idx val="0"/>
          <c:order val="0"/>
          <c:tx>
            <c:strRef>
              <c:f>Summary!$K$13:$L$13</c:f>
              <c:strCache>
                <c:ptCount val="2"/>
                <c:pt idx="0">
                  <c:v>Recommendation Three</c:v>
                </c:pt>
                <c:pt idx="1">
                  <c:v>Recommendation Two</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Summary!$K$13:$L$13</c:f>
              <c:strCache>
                <c:ptCount val="2"/>
                <c:pt idx="0">
                  <c:v>Recommendation Three</c:v>
                </c:pt>
                <c:pt idx="1">
                  <c:v>Recommendation Two</c:v>
                </c:pt>
              </c:strCache>
            </c:strRef>
          </c:cat>
          <c:val>
            <c:numRef>
              <c:f>Summary!$K$14:$L$14</c:f>
              <c:numCache>
                <c:formatCode>0</c:formatCode>
                <c:ptCount val="2"/>
                <c:pt idx="0">
                  <c:v>0</c:v>
                </c:pt>
                <c:pt idx="1">
                  <c:v>0</c:v>
                </c:pt>
              </c:numCache>
            </c:numRef>
          </c:val>
          <c:extLst>
            <c:ext xmlns:c16="http://schemas.microsoft.com/office/drawing/2014/chart" uri="{C3380CC4-5D6E-409C-BE32-E72D297353CC}">
              <c16:uniqueId val="{00000002-47F6-4173-8A71-76B11330716D}"/>
            </c:ext>
          </c:extLst>
        </c:ser>
        <c:dLbls>
          <c:showLegendKey val="0"/>
          <c:showVal val="0"/>
          <c:showCatName val="0"/>
          <c:showSerName val="0"/>
          <c:showPercent val="0"/>
          <c:showBubbleSize val="0"/>
        </c:dLbls>
        <c:gapWidth val="150"/>
        <c:axId val="159290088"/>
        <c:axId val="159291656"/>
      </c:barChart>
      <c:catAx>
        <c:axId val="159290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C00000"/>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12700" cap="flat" cmpd="sng" algn="ctr">
              <a:solidFill>
                <a:srgbClr val="0070C0"/>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9290088"/>
        <c:crosses val="autoZero"/>
        <c:crossBetween val="between"/>
      </c:valAx>
      <c:spPr>
        <a:solidFill>
          <a:schemeClr val="bg1"/>
        </a:solidFill>
        <a:ln w="762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3" Type="http://schemas.openxmlformats.org/officeDocument/2006/relationships/hyperlink" Target="#Recommendations!B5"/><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7"/><Relationship Id="rId2" Type="http://schemas.openxmlformats.org/officeDocument/2006/relationships/image" Target="../media/image2.gif"/><Relationship Id="rId16" Type="http://schemas.openxmlformats.org/officeDocument/2006/relationships/hyperlink" Target="#Recommendations!A6"/><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2628900</xdr:colOff>
      <xdr:row>0</xdr:row>
      <xdr:rowOff>19050</xdr:rowOff>
    </xdr:from>
    <xdr:to>
      <xdr:col>2</xdr:col>
      <xdr:colOff>4438650</xdr:colOff>
      <xdr:row>2</xdr:row>
      <xdr:rowOff>148397</xdr:rowOff>
    </xdr:to>
    <xdr:pic>
      <xdr:nvPicPr>
        <xdr:cNvPr id="2" name="Picture 1" descr="NCEPOD Logo.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115050" y="19050"/>
          <a:ext cx="1809750" cy="510347"/>
        </a:xfrm>
        <a:prstGeom prst="rect">
          <a:avLst/>
        </a:prstGeom>
      </xdr:spPr>
    </xdr:pic>
    <xdr:clientData/>
  </xdr:twoCellAnchor>
  <xdr:twoCellAnchor editAs="oneCell">
    <xdr:from>
      <xdr:col>2</xdr:col>
      <xdr:colOff>5514975</xdr:colOff>
      <xdr:row>13</xdr:row>
      <xdr:rowOff>19050</xdr:rowOff>
    </xdr:from>
    <xdr:to>
      <xdr:col>2</xdr:col>
      <xdr:colOff>5695950</xdr:colOff>
      <xdr:row>14</xdr:row>
      <xdr:rowOff>857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01150" y="5276850"/>
          <a:ext cx="180975" cy="172307"/>
        </a:xfrm>
        <a:prstGeom prst="rect">
          <a:avLst/>
        </a:prstGeom>
        <a:noFill/>
      </xdr:spPr>
    </xdr:pic>
    <xdr:clientData/>
  </xdr:twoCellAnchor>
  <xdr:twoCellAnchor editAs="oneCell">
    <xdr:from>
      <xdr:col>0</xdr:col>
      <xdr:colOff>0</xdr:colOff>
      <xdr:row>0</xdr:row>
      <xdr:rowOff>0</xdr:rowOff>
    </xdr:from>
    <xdr:to>
      <xdr:col>1</xdr:col>
      <xdr:colOff>189240</xdr:colOff>
      <xdr:row>14</xdr:row>
      <xdr:rowOff>238125</xdr:rowOff>
    </xdr:to>
    <xdr:pic>
      <xdr:nvPicPr>
        <xdr:cNvPr id="4" name="Picture 3">
          <a:extLst>
            <a:ext uri="{FF2B5EF4-FFF2-40B4-BE49-F238E27FC236}">
              <a16:creationId xmlns:a16="http://schemas.microsoft.com/office/drawing/2014/main" id="{A2D81755-B4DC-FB8E-1897-2AE9838BC3DA}"/>
            </a:ext>
          </a:extLst>
        </xdr:cNvPr>
        <xdr:cNvPicPr>
          <a:picLocks noChangeAspect="1"/>
        </xdr:cNvPicPr>
      </xdr:nvPicPr>
      <xdr:blipFill>
        <a:blip xmlns:r="http://schemas.openxmlformats.org/officeDocument/2006/relationships" r:embed="rId4"/>
        <a:stretch>
          <a:fillRect/>
        </a:stretch>
      </xdr:blipFill>
      <xdr:spPr>
        <a:xfrm>
          <a:off x="0" y="0"/>
          <a:ext cx="3780165" cy="5276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24</xdr:row>
      <xdr:rowOff>20434</xdr:rowOff>
    </xdr:from>
    <xdr:to>
      <xdr:col>0</xdr:col>
      <xdr:colOff>5725837</xdr:colOff>
      <xdr:row>24</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26</xdr:col>
      <xdr:colOff>0</xdr:colOff>
      <xdr:row>3</xdr:row>
      <xdr:rowOff>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26</xdr:col>
      <xdr:colOff>0</xdr:colOff>
      <xdr:row>3</xdr:row>
      <xdr:rowOff>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26</xdr:col>
      <xdr:colOff>0</xdr:colOff>
      <xdr:row>3</xdr:row>
      <xdr:rowOff>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26</xdr:col>
      <xdr:colOff>0</xdr:colOff>
      <xdr:row>3</xdr:row>
      <xdr:rowOff>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26</xdr:col>
      <xdr:colOff>0</xdr:colOff>
      <xdr:row>3</xdr:row>
      <xdr:rowOff>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26</xdr:col>
      <xdr:colOff>0</xdr:colOff>
      <xdr:row>3</xdr:row>
      <xdr:rowOff>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26</xdr:col>
      <xdr:colOff>0</xdr:colOff>
      <xdr:row>3</xdr:row>
      <xdr:rowOff>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26</xdr:col>
      <xdr:colOff>0</xdr:colOff>
      <xdr:row>3</xdr:row>
      <xdr:rowOff>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26</xdr:col>
      <xdr:colOff>0</xdr:colOff>
      <xdr:row>3</xdr:row>
      <xdr:rowOff>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26</xdr:col>
      <xdr:colOff>0</xdr:colOff>
      <xdr:row>3</xdr:row>
      <xdr:rowOff>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26</xdr:col>
      <xdr:colOff>0</xdr:colOff>
      <xdr:row>3</xdr:row>
      <xdr:rowOff>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26</xdr:col>
      <xdr:colOff>0</xdr:colOff>
      <xdr:row>3</xdr:row>
      <xdr:rowOff>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26</xdr:col>
      <xdr:colOff>0</xdr:colOff>
      <xdr:row>3</xdr:row>
      <xdr:rowOff>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26</xdr:col>
      <xdr:colOff>0</xdr:colOff>
      <xdr:row>3</xdr:row>
      <xdr:rowOff>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26</xdr:col>
      <xdr:colOff>0</xdr:colOff>
      <xdr:row>3</xdr:row>
      <xdr:rowOff>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26</xdr:col>
      <xdr:colOff>0</xdr:colOff>
      <xdr:row>3</xdr:row>
      <xdr:rowOff>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26</xdr:col>
      <xdr:colOff>0</xdr:colOff>
      <xdr:row>3</xdr:row>
      <xdr:rowOff>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26</xdr:col>
      <xdr:colOff>0</xdr:colOff>
      <xdr:row>3</xdr:row>
      <xdr:rowOff>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26</xdr:col>
      <xdr:colOff>0</xdr:colOff>
      <xdr:row>3</xdr:row>
      <xdr:rowOff>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26</xdr:col>
      <xdr:colOff>0</xdr:colOff>
      <xdr:row>3</xdr:row>
      <xdr:rowOff>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26</xdr:col>
      <xdr:colOff>0</xdr:colOff>
      <xdr:row>3</xdr:row>
      <xdr:rowOff>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26</xdr:col>
      <xdr:colOff>0</xdr:colOff>
      <xdr:row>3</xdr:row>
      <xdr:rowOff>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26</xdr:col>
      <xdr:colOff>0</xdr:colOff>
      <xdr:row>3</xdr:row>
      <xdr:rowOff>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26</xdr:col>
      <xdr:colOff>0</xdr:colOff>
      <xdr:row>3</xdr:row>
      <xdr:rowOff>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26</xdr:col>
      <xdr:colOff>0</xdr:colOff>
      <xdr:row>3</xdr:row>
      <xdr:rowOff>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26</xdr:col>
      <xdr:colOff>0</xdr:colOff>
      <xdr:row>3</xdr:row>
      <xdr:rowOff>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26</xdr:col>
      <xdr:colOff>0</xdr:colOff>
      <xdr:row>3</xdr:row>
      <xdr:rowOff>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26</xdr:col>
      <xdr:colOff>0</xdr:colOff>
      <xdr:row>3</xdr:row>
      <xdr:rowOff>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26</xdr:col>
      <xdr:colOff>0</xdr:colOff>
      <xdr:row>3</xdr:row>
      <xdr:rowOff>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26</xdr:col>
      <xdr:colOff>0</xdr:colOff>
      <xdr:row>3</xdr:row>
      <xdr:rowOff>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26</xdr:col>
      <xdr:colOff>0</xdr:colOff>
      <xdr:row>3</xdr:row>
      <xdr:rowOff>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26</xdr:col>
      <xdr:colOff>0</xdr:colOff>
      <xdr:row>3</xdr:row>
      <xdr:rowOff>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26</xdr:col>
      <xdr:colOff>0</xdr:colOff>
      <xdr:row>3</xdr:row>
      <xdr:rowOff>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26</xdr:col>
      <xdr:colOff>0</xdr:colOff>
      <xdr:row>3</xdr:row>
      <xdr:rowOff>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26</xdr:col>
      <xdr:colOff>0</xdr:colOff>
      <xdr:row>3</xdr:row>
      <xdr:rowOff>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26</xdr:col>
      <xdr:colOff>0</xdr:colOff>
      <xdr:row>3</xdr:row>
      <xdr:rowOff>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26</xdr:col>
      <xdr:colOff>0</xdr:colOff>
      <xdr:row>3</xdr:row>
      <xdr:rowOff>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26</xdr:col>
      <xdr:colOff>0</xdr:colOff>
      <xdr:row>3</xdr:row>
      <xdr:rowOff>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26</xdr:col>
      <xdr:colOff>0</xdr:colOff>
      <xdr:row>3</xdr:row>
      <xdr:rowOff>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26</xdr:col>
      <xdr:colOff>0</xdr:colOff>
      <xdr:row>3</xdr:row>
      <xdr:rowOff>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26</xdr:col>
      <xdr:colOff>0</xdr:colOff>
      <xdr:row>3</xdr:row>
      <xdr:rowOff>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26</xdr:col>
      <xdr:colOff>0</xdr:colOff>
      <xdr:row>3</xdr:row>
      <xdr:rowOff>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26</xdr:col>
      <xdr:colOff>0</xdr:colOff>
      <xdr:row>3</xdr:row>
      <xdr:rowOff>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26</xdr:col>
      <xdr:colOff>0</xdr:colOff>
      <xdr:row>3</xdr:row>
      <xdr:rowOff>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26</xdr:col>
      <xdr:colOff>0</xdr:colOff>
      <xdr:row>3</xdr:row>
      <xdr:rowOff>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26</xdr:col>
      <xdr:colOff>0</xdr:colOff>
      <xdr:row>3</xdr:row>
      <xdr:rowOff>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26</xdr:col>
      <xdr:colOff>0</xdr:colOff>
      <xdr:row>3</xdr:row>
      <xdr:rowOff>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26</xdr:col>
      <xdr:colOff>0</xdr:colOff>
      <xdr:row>3</xdr:row>
      <xdr:rowOff>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26</xdr:col>
      <xdr:colOff>0</xdr:colOff>
      <xdr:row>3</xdr:row>
      <xdr:rowOff>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26</xdr:col>
      <xdr:colOff>0</xdr:colOff>
      <xdr:row>3</xdr:row>
      <xdr:rowOff>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26</xdr:col>
      <xdr:colOff>0</xdr:colOff>
      <xdr:row>3</xdr:row>
      <xdr:rowOff>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26</xdr:col>
      <xdr:colOff>0</xdr:colOff>
      <xdr:row>3</xdr:row>
      <xdr:rowOff>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26</xdr:col>
      <xdr:colOff>0</xdr:colOff>
      <xdr:row>3</xdr:row>
      <xdr:rowOff>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26</xdr:col>
      <xdr:colOff>0</xdr:colOff>
      <xdr:row>3</xdr:row>
      <xdr:rowOff>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26</xdr:col>
      <xdr:colOff>0</xdr:colOff>
      <xdr:row>3</xdr:row>
      <xdr:rowOff>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26</xdr:col>
      <xdr:colOff>0</xdr:colOff>
      <xdr:row>3</xdr:row>
      <xdr:rowOff>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26</xdr:col>
      <xdr:colOff>0</xdr:colOff>
      <xdr:row>3</xdr:row>
      <xdr:rowOff>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26</xdr:col>
      <xdr:colOff>0</xdr:colOff>
      <xdr:row>3</xdr:row>
      <xdr:rowOff>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26</xdr:col>
      <xdr:colOff>0</xdr:colOff>
      <xdr:row>3</xdr:row>
      <xdr:rowOff>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26</xdr:col>
      <xdr:colOff>0</xdr:colOff>
      <xdr:row>3</xdr:row>
      <xdr:rowOff>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26</xdr:col>
      <xdr:colOff>0</xdr:colOff>
      <xdr:row>3</xdr:row>
      <xdr:rowOff>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26</xdr:col>
      <xdr:colOff>0</xdr:colOff>
      <xdr:row>3</xdr:row>
      <xdr:rowOff>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26</xdr:col>
      <xdr:colOff>0</xdr:colOff>
      <xdr:row>3</xdr:row>
      <xdr:rowOff>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26</xdr:col>
      <xdr:colOff>0</xdr:colOff>
      <xdr:row>3</xdr:row>
      <xdr:rowOff>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26</xdr:col>
      <xdr:colOff>0</xdr:colOff>
      <xdr:row>3</xdr:row>
      <xdr:rowOff>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26</xdr:col>
      <xdr:colOff>0</xdr:colOff>
      <xdr:row>3</xdr:row>
      <xdr:rowOff>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26</xdr:col>
      <xdr:colOff>0</xdr:colOff>
      <xdr:row>3</xdr:row>
      <xdr:rowOff>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26</xdr:col>
      <xdr:colOff>0</xdr:colOff>
      <xdr:row>3</xdr:row>
      <xdr:rowOff>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26</xdr:col>
      <xdr:colOff>0</xdr:colOff>
      <xdr:row>3</xdr:row>
      <xdr:rowOff>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26</xdr:col>
      <xdr:colOff>0</xdr:colOff>
      <xdr:row>3</xdr:row>
      <xdr:rowOff>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26</xdr:col>
      <xdr:colOff>0</xdr:colOff>
      <xdr:row>3</xdr:row>
      <xdr:rowOff>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26</xdr:col>
      <xdr:colOff>0</xdr:colOff>
      <xdr:row>3</xdr:row>
      <xdr:rowOff>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26</xdr:col>
      <xdr:colOff>0</xdr:colOff>
      <xdr:row>3</xdr:row>
      <xdr:rowOff>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26</xdr:col>
      <xdr:colOff>0</xdr:colOff>
      <xdr:row>3</xdr:row>
      <xdr:rowOff>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26</xdr:col>
      <xdr:colOff>0</xdr:colOff>
      <xdr:row>3</xdr:row>
      <xdr:rowOff>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26</xdr:col>
      <xdr:colOff>0</xdr:colOff>
      <xdr:row>3</xdr:row>
      <xdr:rowOff>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26</xdr:col>
      <xdr:colOff>0</xdr:colOff>
      <xdr:row>3</xdr:row>
      <xdr:rowOff>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26</xdr:col>
      <xdr:colOff>0</xdr:colOff>
      <xdr:row>3</xdr:row>
      <xdr:rowOff>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26</xdr:col>
      <xdr:colOff>0</xdr:colOff>
      <xdr:row>3</xdr:row>
      <xdr:rowOff>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26</xdr:col>
      <xdr:colOff>0</xdr:colOff>
      <xdr:row>3</xdr:row>
      <xdr:rowOff>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26</xdr:col>
      <xdr:colOff>0</xdr:colOff>
      <xdr:row>3</xdr:row>
      <xdr:rowOff>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26</xdr:col>
      <xdr:colOff>0</xdr:colOff>
      <xdr:row>3</xdr:row>
      <xdr:rowOff>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26</xdr:col>
      <xdr:colOff>0</xdr:colOff>
      <xdr:row>3</xdr:row>
      <xdr:rowOff>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26</xdr:col>
      <xdr:colOff>0</xdr:colOff>
      <xdr:row>3</xdr:row>
      <xdr:rowOff>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26</xdr:col>
      <xdr:colOff>0</xdr:colOff>
      <xdr:row>3</xdr:row>
      <xdr:rowOff>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26</xdr:col>
      <xdr:colOff>0</xdr:colOff>
      <xdr:row>3</xdr:row>
      <xdr:rowOff>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26</xdr:col>
      <xdr:colOff>0</xdr:colOff>
      <xdr:row>3</xdr:row>
      <xdr:rowOff>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26</xdr:col>
      <xdr:colOff>0</xdr:colOff>
      <xdr:row>3</xdr:row>
      <xdr:rowOff>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26</xdr:col>
      <xdr:colOff>0</xdr:colOff>
      <xdr:row>3</xdr:row>
      <xdr:rowOff>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26</xdr:col>
      <xdr:colOff>0</xdr:colOff>
      <xdr:row>3</xdr:row>
      <xdr:rowOff>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26</xdr:col>
      <xdr:colOff>0</xdr:colOff>
      <xdr:row>3</xdr:row>
      <xdr:rowOff>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26</xdr:col>
      <xdr:colOff>0</xdr:colOff>
      <xdr:row>3</xdr:row>
      <xdr:rowOff>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26</xdr:col>
      <xdr:colOff>0</xdr:colOff>
      <xdr:row>3</xdr:row>
      <xdr:rowOff>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26</xdr:col>
      <xdr:colOff>0</xdr:colOff>
      <xdr:row>3</xdr:row>
      <xdr:rowOff>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26</xdr:col>
      <xdr:colOff>0</xdr:colOff>
      <xdr:row>3</xdr:row>
      <xdr:rowOff>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26</xdr:col>
      <xdr:colOff>0</xdr:colOff>
      <xdr:row>3</xdr:row>
      <xdr:rowOff>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26</xdr:col>
      <xdr:colOff>0</xdr:colOff>
      <xdr:row>3</xdr:row>
      <xdr:rowOff>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26</xdr:col>
      <xdr:colOff>0</xdr:colOff>
      <xdr:row>3</xdr:row>
      <xdr:rowOff>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26</xdr:col>
      <xdr:colOff>0</xdr:colOff>
      <xdr:row>3</xdr:row>
      <xdr:rowOff>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26</xdr:col>
      <xdr:colOff>0</xdr:colOff>
      <xdr:row>3</xdr:row>
      <xdr:rowOff>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26</xdr:col>
      <xdr:colOff>0</xdr:colOff>
      <xdr:row>3</xdr:row>
      <xdr:rowOff>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26</xdr:col>
      <xdr:colOff>0</xdr:colOff>
      <xdr:row>3</xdr:row>
      <xdr:rowOff>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26</xdr:col>
      <xdr:colOff>0</xdr:colOff>
      <xdr:row>3</xdr:row>
      <xdr:rowOff>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26</xdr:col>
      <xdr:colOff>0</xdr:colOff>
      <xdr:row>3</xdr:row>
      <xdr:rowOff>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26</xdr:col>
      <xdr:colOff>0</xdr:colOff>
      <xdr:row>3</xdr:row>
      <xdr:rowOff>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26</xdr:col>
      <xdr:colOff>0</xdr:colOff>
      <xdr:row>3</xdr:row>
      <xdr:rowOff>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26</xdr:col>
      <xdr:colOff>0</xdr:colOff>
      <xdr:row>3</xdr:row>
      <xdr:rowOff>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26</xdr:col>
      <xdr:colOff>0</xdr:colOff>
      <xdr:row>3</xdr:row>
      <xdr:rowOff>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26</xdr:col>
      <xdr:colOff>0</xdr:colOff>
      <xdr:row>3</xdr:row>
      <xdr:rowOff>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26</xdr:col>
      <xdr:colOff>0</xdr:colOff>
      <xdr:row>3</xdr:row>
      <xdr:rowOff>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26</xdr:col>
      <xdr:colOff>0</xdr:colOff>
      <xdr:row>3</xdr:row>
      <xdr:rowOff>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26</xdr:col>
      <xdr:colOff>0</xdr:colOff>
      <xdr:row>3</xdr:row>
      <xdr:rowOff>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26</xdr:col>
      <xdr:colOff>0</xdr:colOff>
      <xdr:row>3</xdr:row>
      <xdr:rowOff>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26</xdr:col>
      <xdr:colOff>0</xdr:colOff>
      <xdr:row>3</xdr:row>
      <xdr:rowOff>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26</xdr:col>
      <xdr:colOff>0</xdr:colOff>
      <xdr:row>3</xdr:row>
      <xdr:rowOff>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26</xdr:col>
      <xdr:colOff>0</xdr:colOff>
      <xdr:row>3</xdr:row>
      <xdr:rowOff>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26</xdr:col>
      <xdr:colOff>0</xdr:colOff>
      <xdr:row>3</xdr:row>
      <xdr:rowOff>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26</xdr:col>
      <xdr:colOff>0</xdr:colOff>
      <xdr:row>3</xdr:row>
      <xdr:rowOff>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26</xdr:col>
      <xdr:colOff>0</xdr:colOff>
      <xdr:row>3</xdr:row>
      <xdr:rowOff>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26</xdr:col>
      <xdr:colOff>0</xdr:colOff>
      <xdr:row>3</xdr:row>
      <xdr:rowOff>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26</xdr:col>
      <xdr:colOff>0</xdr:colOff>
      <xdr:row>3</xdr:row>
      <xdr:rowOff>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26</xdr:col>
      <xdr:colOff>0</xdr:colOff>
      <xdr:row>3</xdr:row>
      <xdr:rowOff>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26</xdr:col>
      <xdr:colOff>0</xdr:colOff>
      <xdr:row>3</xdr:row>
      <xdr:rowOff>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26</xdr:col>
      <xdr:colOff>0</xdr:colOff>
      <xdr:row>3</xdr:row>
      <xdr:rowOff>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26</xdr:col>
      <xdr:colOff>0</xdr:colOff>
      <xdr:row>3</xdr:row>
      <xdr:rowOff>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26</xdr:col>
      <xdr:colOff>0</xdr:colOff>
      <xdr:row>3</xdr:row>
      <xdr:rowOff>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26</xdr:col>
      <xdr:colOff>0</xdr:colOff>
      <xdr:row>3</xdr:row>
      <xdr:rowOff>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26</xdr:col>
      <xdr:colOff>0</xdr:colOff>
      <xdr:row>3</xdr:row>
      <xdr:rowOff>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26</xdr:col>
      <xdr:colOff>0</xdr:colOff>
      <xdr:row>3</xdr:row>
      <xdr:rowOff>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26</xdr:col>
      <xdr:colOff>0</xdr:colOff>
      <xdr:row>3</xdr:row>
      <xdr:rowOff>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26</xdr:col>
      <xdr:colOff>0</xdr:colOff>
      <xdr:row>3</xdr:row>
      <xdr:rowOff>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26</xdr:col>
      <xdr:colOff>0</xdr:colOff>
      <xdr:row>3</xdr:row>
      <xdr:rowOff>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26</xdr:col>
      <xdr:colOff>0</xdr:colOff>
      <xdr:row>3</xdr:row>
      <xdr:rowOff>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26</xdr:col>
      <xdr:colOff>0</xdr:colOff>
      <xdr:row>3</xdr:row>
      <xdr:rowOff>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26</xdr:col>
      <xdr:colOff>0</xdr:colOff>
      <xdr:row>3</xdr:row>
      <xdr:rowOff>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26</xdr:col>
      <xdr:colOff>0</xdr:colOff>
      <xdr:row>3</xdr:row>
      <xdr:rowOff>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26</xdr:col>
      <xdr:colOff>0</xdr:colOff>
      <xdr:row>3</xdr:row>
      <xdr:rowOff>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26</xdr:col>
      <xdr:colOff>0</xdr:colOff>
      <xdr:row>3</xdr:row>
      <xdr:rowOff>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26</xdr:col>
      <xdr:colOff>0</xdr:colOff>
      <xdr:row>3</xdr:row>
      <xdr:rowOff>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26</xdr:col>
      <xdr:colOff>0</xdr:colOff>
      <xdr:row>3</xdr:row>
      <xdr:rowOff>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26</xdr:col>
      <xdr:colOff>0</xdr:colOff>
      <xdr:row>3</xdr:row>
      <xdr:rowOff>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26</xdr:col>
      <xdr:colOff>0</xdr:colOff>
      <xdr:row>3</xdr:row>
      <xdr:rowOff>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26</xdr:col>
      <xdr:colOff>0</xdr:colOff>
      <xdr:row>3</xdr:row>
      <xdr:rowOff>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26</xdr:col>
      <xdr:colOff>0</xdr:colOff>
      <xdr:row>3</xdr:row>
      <xdr:rowOff>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26</xdr:col>
      <xdr:colOff>0</xdr:colOff>
      <xdr:row>3</xdr:row>
      <xdr:rowOff>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26</xdr:col>
      <xdr:colOff>0</xdr:colOff>
      <xdr:row>3</xdr:row>
      <xdr:rowOff>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26</xdr:col>
      <xdr:colOff>0</xdr:colOff>
      <xdr:row>3</xdr:row>
      <xdr:rowOff>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26</xdr:col>
      <xdr:colOff>0</xdr:colOff>
      <xdr:row>3</xdr:row>
      <xdr:rowOff>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26</xdr:col>
      <xdr:colOff>0</xdr:colOff>
      <xdr:row>3</xdr:row>
      <xdr:rowOff>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26</xdr:col>
      <xdr:colOff>0</xdr:colOff>
      <xdr:row>3</xdr:row>
      <xdr:rowOff>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26</xdr:col>
      <xdr:colOff>0</xdr:colOff>
      <xdr:row>3</xdr:row>
      <xdr:rowOff>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26</xdr:col>
      <xdr:colOff>0</xdr:colOff>
      <xdr:row>3</xdr:row>
      <xdr:rowOff>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26</xdr:col>
      <xdr:colOff>0</xdr:colOff>
      <xdr:row>3</xdr:row>
      <xdr:rowOff>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26</xdr:col>
      <xdr:colOff>0</xdr:colOff>
      <xdr:row>3</xdr:row>
      <xdr:rowOff>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26</xdr:col>
      <xdr:colOff>0</xdr:colOff>
      <xdr:row>3</xdr:row>
      <xdr:rowOff>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26</xdr:col>
      <xdr:colOff>0</xdr:colOff>
      <xdr:row>3</xdr:row>
      <xdr:rowOff>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26</xdr:col>
      <xdr:colOff>0</xdr:colOff>
      <xdr:row>3</xdr:row>
      <xdr:rowOff>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26</xdr:col>
      <xdr:colOff>0</xdr:colOff>
      <xdr:row>3</xdr:row>
      <xdr:rowOff>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26</xdr:col>
      <xdr:colOff>0</xdr:colOff>
      <xdr:row>3</xdr:row>
      <xdr:rowOff>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26</xdr:col>
      <xdr:colOff>0</xdr:colOff>
      <xdr:row>3</xdr:row>
      <xdr:rowOff>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26</xdr:col>
      <xdr:colOff>0</xdr:colOff>
      <xdr:row>3</xdr:row>
      <xdr:rowOff>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26</xdr:col>
      <xdr:colOff>0</xdr:colOff>
      <xdr:row>3</xdr:row>
      <xdr:rowOff>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26</xdr:col>
      <xdr:colOff>0</xdr:colOff>
      <xdr:row>3</xdr:row>
      <xdr:rowOff>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26</xdr:col>
      <xdr:colOff>0</xdr:colOff>
      <xdr:row>3</xdr:row>
      <xdr:rowOff>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26</xdr:col>
      <xdr:colOff>0</xdr:colOff>
      <xdr:row>3</xdr:row>
      <xdr:rowOff>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26</xdr:col>
      <xdr:colOff>0</xdr:colOff>
      <xdr:row>3</xdr:row>
      <xdr:rowOff>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26</xdr:col>
      <xdr:colOff>0</xdr:colOff>
      <xdr:row>3</xdr:row>
      <xdr:rowOff>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26</xdr:col>
      <xdr:colOff>0</xdr:colOff>
      <xdr:row>3</xdr:row>
      <xdr:rowOff>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26</xdr:col>
      <xdr:colOff>0</xdr:colOff>
      <xdr:row>3</xdr:row>
      <xdr:rowOff>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26</xdr:col>
      <xdr:colOff>0</xdr:colOff>
      <xdr:row>3</xdr:row>
      <xdr:rowOff>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26</xdr:col>
      <xdr:colOff>0</xdr:colOff>
      <xdr:row>3</xdr:row>
      <xdr:rowOff>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26</xdr:col>
      <xdr:colOff>0</xdr:colOff>
      <xdr:row>3</xdr:row>
      <xdr:rowOff>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26</xdr:col>
      <xdr:colOff>0</xdr:colOff>
      <xdr:row>3</xdr:row>
      <xdr:rowOff>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26</xdr:col>
      <xdr:colOff>0</xdr:colOff>
      <xdr:row>3</xdr:row>
      <xdr:rowOff>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26</xdr:col>
      <xdr:colOff>0</xdr:colOff>
      <xdr:row>3</xdr:row>
      <xdr:rowOff>0</xdr:rowOff>
    </xdr:from>
    <xdr:ext cx="0" cy="134207"/>
    <xdr:pic>
      <xdr:nvPicPr>
        <xdr:cNvPr id="3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7DC6316-E601-4C00-8E31-15A5B3EF50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32"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3DCE5F59-6DA4-4FF0-9AF9-81C0A50BEA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3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6DA90703-AE24-4105-8E15-2D187901AAC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18E101-B9AA-4320-ABA3-77CE0F3C02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C21B82C-B83A-4C33-A351-3D86D1A0C3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7615ABA-F4C4-455F-B37F-7324A38910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C72D948-8BAE-426F-971E-3E7D7D8BE2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7103607-078D-43E7-86B0-8CBAC4F16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BC800F7-8F99-4EC4-895B-3C1470A3D8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05606FE-C7CB-4A4D-A088-6327B51D62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43D7DA1-0F33-42E0-B9B0-ABEBB06855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4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86A91707-ACE5-4B3C-9BF2-B46BD873E0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B770242-366A-45EB-8F3B-7071DC2CED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B891B32-5D18-4C48-9A75-B270698AAC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0B18BF5-D808-4055-A800-BC45146D3C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1E36F67-242A-4F3E-84D9-8FD4062EF2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CD87091-1A5B-4ADC-A66E-C4746DB1A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EDA1136D-D77E-473E-BA7C-4E0D630915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7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FF70086-ED6A-4F65-87CF-2EA47F20F1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7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F2ACF05-175B-47FB-AA5D-1C233333E0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252F42F-0097-4F0E-BE36-B24832DB63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AD1BE929-2025-482D-9E63-23788A5E1E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8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58DE8C-E738-441B-AA01-96A6D25A51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8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5ABC24D-B89D-4E07-AE76-6717C6CB8F2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91" name="Picture 9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DD91B73-5E28-4912-935A-BE8C952612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94"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B715BE14-3D93-4592-9439-2BBED34B67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338B5B-2ECF-49D0-86CD-0C3995247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82309-443D-4644-8C8C-091BAAA7CA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CCD137-F02B-4BEC-8680-D6C4295C89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41087-9376-49EB-8B08-EF7C29C4E1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8A4E1A-F334-433D-A646-9A8BE4981B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321D3FD-6D1E-44D1-A7A6-349B0F47AA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26D6C69-56D0-4EB0-AB71-D64DEFBAF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526F50F-E674-4A63-92F1-2C6ABC165E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15" name="Picture 1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4326EA-5C4C-4F2D-B381-B6E6E2F12A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341044-D328-450F-8895-9535D554F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ACD48C-0BA5-4123-8907-0236F64BE5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3C0239-1E18-4024-A63C-5895F21BBA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D95AC3-DCC4-4169-922B-F656F1F818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730F3B-3C18-4BC2-B92F-DE083101D6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388ABFD-1733-4D27-9BBB-CFB181D443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E65F3B-7C5F-4298-91BA-1002882C0D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5BF5C8-7553-4EA6-94CF-ED70B60BBB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CEEEBF-90A6-4C78-8E58-7D1A92808F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5" name="Picture 17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67468D-11A7-49EB-A2F1-0234F6EF76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9EED62-A70A-4BCD-B365-3E08591FD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8FAE96-C822-4080-AD99-AC7DE7536E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1E3A59-C7BD-4812-BDEB-138787FB1F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778537A-F2F8-4AE4-84E1-FBAE070A83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8164C6-8B1B-40CC-A2A7-F6476FC1C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7F63AFD-C9AF-4310-A916-7D8BAE69E3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D4426-8AA0-445D-886F-5721D44A9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BED235C-7F96-418C-B813-F76A41A2FC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870BCF-0656-446A-A688-A2653EA9E6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C33C90D-C73F-4F34-9585-0E258652A1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1718646-9C24-4638-A4A2-44AA2520E5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98BD16-454D-4757-BA2A-CDC9F4F344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C6DC0D2-5617-4D97-82CF-BE3E832ECB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F884BF-7ADC-4DA7-99A6-D35263B827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27C2595-4968-4916-9D27-5C46607F0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1E3C1B-CA16-4A6B-AB50-6556459B11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B155FC-C867-41B4-927B-A29150404C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56D3A1-319B-435D-9E63-395126A84A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70DC07B-9208-40BE-906B-430149793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1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FE4AD6-B4F5-483B-A0EE-9A531A598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2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342B04-BA1B-4CA2-806C-E8ADBBA5AA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2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9269DF4-6568-43C8-8744-A34884F613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3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FF68A1-E288-4DB9-B326-F082972221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3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5B8B9EB-1366-4BB2-A8F3-28F7594CB9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3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5664DC2-2019-443E-870F-467D5B0969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AA9E96-69EE-45E1-9190-3AD7E55329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A5A26-9210-4BAA-98A4-98406FFE8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2276DA-517C-41FF-8972-3799739AAD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CDC8D8-A79E-4F2B-B4BD-A55FE2287F5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481F54-D11D-4E73-9BC4-4FBAD61A27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25E45E-0E66-4B6C-ADD5-C4C7E9864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2" name="Picture 5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09F07C-9B69-4FDA-B047-F378728BF9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FD8326-3804-4A55-B2D1-00372C7A5E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318ABC7-97F1-41C5-B645-F7A92C96D1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444017F-B926-4A4D-9EB8-F78AEE65C8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5574C7-6B38-4BA7-B1ED-973062EF80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FB884BA-16E4-419B-A244-62A8E7252D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59C0F1C-6522-4446-B75B-5605FC4953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75BC5A5-964F-4384-834F-DD36DBA864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E1F9B76-44C2-4A21-A59C-FA544D5C1C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A8F498D-591B-4A4E-A467-86C47C62EE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91C61EA-0D72-47A6-B941-E5F002D96C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C5D2A1C-B612-4D4C-94BA-44BBCCCCED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14FEA253-1792-45F6-B8F5-4DEC9357FF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45A22CE-E95A-40E9-ABD4-BBAAA0DBB6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D23DDC89-9010-43B2-9CA1-3B47102E91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10EA029-3263-4324-A3DC-927EE6A800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743CDFD-1BCE-47B0-94EE-FDB60952D8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4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D99D2B8-8F74-4D9B-8A16-52DE407910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67ABFFD2-56AD-429A-BE77-C6BBB72C89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5A2BE881-0130-48A8-B3CC-4FFA74A06E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219A619-175F-47BB-960D-A4424D095F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7192450-5478-48C7-88B8-3CCEB6F810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4E4C5A3-9CAD-4CE2-B808-98463A6E3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A8D89A2-FDD7-463F-B796-D5ABD8DC61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2E7975B-0512-4BB0-9005-1BB888477F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7" name="Picture 55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5339AC5-B810-40E9-8F9A-ACD36E61B9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2EC151D-1634-4EAC-BDA3-FEBAD9BB10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85359F-E78C-466A-A5EF-04D9DA63F2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80A1BB-D200-4FD8-A452-57E8509D29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1F033B-1956-4CAC-9461-C5E79B4F44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08F23F-84A4-46C5-8B22-92B3135D67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2F667-2754-4C17-B8F9-97CEB0C1DAA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4E9E85-E83F-4567-8054-9E175F832B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F51A66-CF6E-4085-9A9E-5000368288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300644-3BCB-40A7-82C0-CFABE2B6E4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3612945-9A51-4954-A31B-8D927AC477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B27774-6321-4ADD-A654-C9415C1D5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9671C6-7A44-4770-B4B7-FE29ECFD17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82792-1440-4CCC-8A75-627D874F76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C24900-E249-47F1-809B-7B4644DC82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926BE4-DA31-460A-853A-54F8CE68C5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AE6CC-ABBA-4047-8FA0-D10A34E032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A21060-55C3-43A3-A23F-CD972967E9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46DC5B-4F85-4791-AF11-54419030D5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3EDEA-2F5B-40DB-8FC9-EA324CAC3AE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5F50EE-5E4B-47AF-89B1-23727555EA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DEDDB0-17DA-43FD-89A3-B90D529E78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6B9054-D95A-4918-B933-5B21F1BB5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7A2E11-4664-468D-AF13-0F3713D260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481B79B-E603-4886-A1B5-D7F82E0829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0E71F6-0476-46EA-BAEB-4F1D46442A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E28216B-B9BB-47D4-B183-0A0C3A07F0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B314F08A-61BC-490A-8F91-23D858E421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A3C87ADC-E69D-4019-A44B-2FA7B652CF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5A7C2F-4CC9-41C2-BB2E-A0F1997ED7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41DD96A4-BCB4-4EF6-9465-22A77E3E4B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9B9DEDC-6138-46D3-AF0D-402D47CD3E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8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4E050E0-2CDC-4D43-A1AB-F62A0A26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9525684-948E-481B-B9DE-7368A542F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0D2BBD7-13D5-4353-BA3B-71DCCF0D26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5CF5E58-E37B-4C0B-AE26-7A5971C281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922230D-F7B9-4084-B784-7B264EA75D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AFF3F6A-693F-4D9B-AC35-5FBFD9B2F34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2C9895E-EEE4-48D8-9148-7C2916DEEE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A303B86-16FC-4FAC-82E9-C31946A33A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843FD8B-6AC2-4E50-86EB-32995AA11E5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FEBCF264-C46A-43A8-B2D1-93D738B9BF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59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5DCDA152-0A2B-45BA-9292-2647FEE8A9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4E551B7-EC8C-4C5C-B8AF-B2FF333D9C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9BE4FE6-5FD4-44E6-9511-A1B2CAE5F48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EB559B29-1E18-466D-944A-4AA8761B36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CF6358-3A4B-4ADE-AB34-E7D5E77BD6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8765058E-83DF-4903-9F99-15F8E6B2CD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C55BDE0-900A-4508-AB00-6B2D1F737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67F2EBC9-883C-4443-8079-CB091EBB9E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7" name="Picture 60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745F28F-040B-483B-A2C2-B4C854D532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C0380290-8D87-4300-9F64-CBFCABC4E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DDF01-D0D8-4D3B-9DCF-D5489BED7D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3030601-3FD7-421B-84DA-7D0AE0686B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509F9A5-8E90-4B51-93FC-30083D934D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224A3D-52C4-4F0A-B1B0-8FA852795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472727-141F-42EB-8E2A-9C5D78D465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00A231-6C93-4839-B777-220C9243A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A04067-13EF-4DD1-A23E-01E15C5162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F30B4D-2E72-4B2C-AB43-A2B564C78F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CA735B-80D4-4449-8CFB-E23681A67E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3379A7-A335-48F0-8651-ED154EAB88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6353F8-A0E4-4432-85A5-95E8877C55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F9CC98-51F0-4863-92D1-0845A36729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07C77D-B12D-4255-8A2E-EBA36A9F2C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67D85E-8A47-4A74-991C-C03F3071A3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AC3C71-3852-4DB7-9A3A-4397E4AA5F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415B54-0AE6-4F81-A7D2-4F9866F5E7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A2841-EF80-4C4F-B611-EC8A44EBD1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AA709-B789-475A-88A1-DAB0CB77B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C81D38-7D6F-430C-8FD9-65E562A705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8"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843D9008-0602-45DC-A793-A0A440378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9F13D5-8DBE-4AF2-AA93-DCABAD66F4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0" name="Picture 62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966133-05BE-42F5-A901-621AADADDF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39A9BC-0FDC-4408-B4AE-C498B4DF2C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2" name="Picture 6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568BC9-9F31-4043-A311-A18A3FF494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B81927-48EB-4A8D-9B8D-30ED7F2D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D95C96-EDB4-4A95-B6FA-164014F4D2B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308D4C1-705D-4763-AD8E-F272D8CEB3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6"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814C77C2-DC6A-4490-AA7E-84BAE83082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7D5A82C-A502-4283-B63F-873D11A6E1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2B9C94-BDC0-4B37-83D5-5A01967DEF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551F1C9-9CF9-4534-8F8A-6839D1CC10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F5F37BC-83E8-43A7-96DF-8412C0922F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42870C-3F0D-4400-8C94-60651E4B4E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7704115-25C3-4663-946A-33D68B547F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28C14CB-DC8B-4A36-A209-E6F9B177B4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96CC1E6-90A1-48A2-8DB7-0A998DBECF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0D03A7C-4FBB-4AB9-AB2B-44243326F5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6"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CB608EF-438C-495C-9B0A-3FB8DF9871A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741DF72-0399-4101-834E-29BFA1953D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6164196-BBE1-49BE-9893-B121248AAA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4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8968C056-6082-45FC-988B-72BBBA75074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4FE41F54-DD1F-4CFD-80B4-35B161C151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1"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4F25E54-DC21-4946-BB8A-E41D741902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2"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0150CEA-50FC-4709-9F88-57AEA74008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B332F1E8-5BEC-4E91-9F6F-74E58FDF97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B895991-4F94-4C3B-AF40-BFC80DF98E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1C84B8-EA69-4B2E-9E60-3A752B0229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4F1C7266-47D6-4BB5-BBC3-F6D3855C76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06BDC7C-1FC2-4A24-8549-EF6BDDFD9F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E686200-2675-487B-9727-91213F5FC7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59" name="Picture 658"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336156C4-D72E-4D87-9811-D035F0D391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6C9155DF-A893-4856-A3F6-D13E08F40C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7778E-6E2B-49EB-B91F-C968D66377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D671E44-5D6E-416B-B6AF-8C8B31D2D5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B0F584C-AB67-47A8-B6C2-C8B68EB753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3D8871-619F-4123-BBE8-C4A871A2B7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ED5303C-21C1-423A-85A8-7F6AC0CD4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840235-D7FC-4851-9220-5C36C80138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93FC7F-1436-4807-9CF0-0E32655DF2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DA4FCD1-69D3-4F4D-B966-D23784E2B1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E75CA9-20C1-41D1-817D-E292797D6B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398C0F-DE91-4CC0-BFA6-F0E4803452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7F1625F-BA76-4140-B8A6-0A21ACD2EF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3AF2D-6CBD-4146-9576-36BD7F0BC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877583-9005-4627-9F40-32A4661186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D5D2FE0-D33C-4957-A38E-EC73FBC359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D725C9-B21A-494A-B212-D6A7EBA714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8A4F23-421D-41E0-9838-F44E65591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26A71A-9684-473D-8DD2-3F51FC7B3A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615AAE-F8F9-4154-BC1B-0350BFAF32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D32A04-6BF4-4A23-96C6-16233F2E4F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0" name="Picture 67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585BB2-D7D1-47BB-971B-CDE5B550C8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213A09-B779-4407-8864-0111C33CC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2" name="Picture 6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075B45B-472E-4930-A49B-16EB539407C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AAAE29-DE74-4E67-ABAA-EA169C2A24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49FC61-1332-4E53-9042-5134A9CF2F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13E5C01-9CD4-4F99-BAE5-D383DFB486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6" name="Picture 68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79AD04-8C55-49F8-9506-AE5699455C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8BBA5E-543C-4590-AF7F-1C29480489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8" name="Picture 68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2FDEDF-1AF3-4A25-AC67-7234F3EBFA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A55E9-9E5D-4E74-8B33-E4314D4E38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75646D-53EC-4BA8-9BA2-5B70E77251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E52A05-95E2-4C26-AF0C-DDC27DE4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97EA95-0B82-4A85-9221-BFF48B358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8FAC59-7E3B-4E2F-B991-8F55C7B882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C488F6-A0D5-455D-91B3-CCDCDD1ADE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860A8EB-1040-4F1C-AB39-F43B8157FE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C6302-3E3E-4980-BD1F-EB156AFF02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37B1D1-CFAE-4A46-9EB8-4363EAF7D0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9379A7-36BD-4EFE-BDDA-518C9734B4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6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B9B08-0054-452B-82F9-BA6D984472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7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037B64-9A73-4D9E-BE51-302622B1AE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7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047077-F743-47BF-A00F-5A4F3E590A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7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676C87-73DF-4DC8-8F45-10810F1015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7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E0E99-D58D-487A-B23F-97213E6D21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26</xdr:col>
      <xdr:colOff>0</xdr:colOff>
      <xdr:row>3</xdr:row>
      <xdr:rowOff>0</xdr:rowOff>
    </xdr:from>
    <xdr:ext cx="0" cy="134207"/>
    <xdr:pic>
      <xdr:nvPicPr>
        <xdr:cNvPr id="704" name="Picture 70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0207B2-8918-4BDC-B83A-ADC539B708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4E5697-FDAB-4026-8F64-1C83880CCB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FACD8D-5200-4649-AEAC-B3C1F4C6B8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56D590-9E70-4F96-BCC9-47B2824DD3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1786C8-AD74-46A2-8CC4-602BC42C1A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DAE0EC-27B9-46F5-BD2D-6823975478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B7F448-DA28-43A4-A957-A8A789789FC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3C4F71A-6713-4C2E-BFC2-E38E24B8B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9F23CD-D4AD-4F6D-92BE-CD0A367EBB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D5B8F04-4A73-49DA-A3E1-E0E3F5E5A4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26</xdr:col>
      <xdr:colOff>0</xdr:colOff>
      <xdr:row>3</xdr:row>
      <xdr:rowOff>0</xdr:rowOff>
    </xdr:from>
    <xdr:ext cx="0" cy="134207"/>
    <xdr:pic>
      <xdr:nvPicPr>
        <xdr:cNvPr id="714" name="Picture 71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722253-4769-4709-AEA2-E65683462B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26</xdr:col>
      <xdr:colOff>0</xdr:colOff>
      <xdr:row>3</xdr:row>
      <xdr:rowOff>0</xdr:rowOff>
    </xdr:from>
    <xdr:ext cx="0" cy="134207"/>
    <xdr:pic>
      <xdr:nvPicPr>
        <xdr:cNvPr id="7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525ADB-E6ED-4160-A450-8DA5804BCF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26</xdr:col>
      <xdr:colOff>0</xdr:colOff>
      <xdr:row>3</xdr:row>
      <xdr:rowOff>0</xdr:rowOff>
    </xdr:from>
    <xdr:ext cx="0" cy="134207"/>
    <xdr:pic>
      <xdr:nvPicPr>
        <xdr:cNvPr id="716" name="Picture 71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945378-6219-4458-B771-93CA82BE86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26</xdr:col>
      <xdr:colOff>0</xdr:colOff>
      <xdr:row>3</xdr:row>
      <xdr:rowOff>0</xdr:rowOff>
    </xdr:from>
    <xdr:ext cx="0" cy="134207"/>
    <xdr:pic>
      <xdr:nvPicPr>
        <xdr:cNvPr id="7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793444-400F-45A1-AED3-EA5D1B8F99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26</xdr:col>
      <xdr:colOff>0</xdr:colOff>
      <xdr:row>3</xdr:row>
      <xdr:rowOff>0</xdr:rowOff>
    </xdr:from>
    <xdr:ext cx="0" cy="134207"/>
    <xdr:pic>
      <xdr:nvPicPr>
        <xdr:cNvPr id="7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42F9C5-A3C7-46D0-9CE2-092C557526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26</xdr:col>
      <xdr:colOff>0</xdr:colOff>
      <xdr:row>3</xdr:row>
      <xdr:rowOff>0</xdr:rowOff>
    </xdr:from>
    <xdr:ext cx="0" cy="134207"/>
    <xdr:pic>
      <xdr:nvPicPr>
        <xdr:cNvPr id="7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19D14-B83B-482B-9E9F-9226A97582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26</xdr:col>
      <xdr:colOff>0</xdr:colOff>
      <xdr:row>3</xdr:row>
      <xdr:rowOff>0</xdr:rowOff>
    </xdr:from>
    <xdr:ext cx="0" cy="134207"/>
    <xdr:pic>
      <xdr:nvPicPr>
        <xdr:cNvPr id="7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AB0A68-0F1D-40E3-99DA-4D7E474636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26</xdr:col>
      <xdr:colOff>0</xdr:colOff>
      <xdr:row>3</xdr:row>
      <xdr:rowOff>0</xdr:rowOff>
    </xdr:from>
    <xdr:ext cx="0" cy="134207"/>
    <xdr:pic>
      <xdr:nvPicPr>
        <xdr:cNvPr id="7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8FBF99-ADA0-4071-BA8F-C41858104D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26</xdr:col>
      <xdr:colOff>0</xdr:colOff>
      <xdr:row>3</xdr:row>
      <xdr:rowOff>0</xdr:rowOff>
    </xdr:from>
    <xdr:ext cx="0" cy="134207"/>
    <xdr:pic>
      <xdr:nvPicPr>
        <xdr:cNvPr id="7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2649E8-9662-4989-A8EC-459B3B95A9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26</xdr:col>
      <xdr:colOff>0</xdr:colOff>
      <xdr:row>3</xdr:row>
      <xdr:rowOff>0</xdr:rowOff>
    </xdr:from>
    <xdr:ext cx="0" cy="134207"/>
    <xdr:pic>
      <xdr:nvPicPr>
        <xdr:cNvPr id="7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C16D13-D023-44CD-8AB1-301D78D22F5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26</xdr:col>
      <xdr:colOff>0</xdr:colOff>
      <xdr:row>3</xdr:row>
      <xdr:rowOff>0</xdr:rowOff>
    </xdr:from>
    <xdr:ext cx="0" cy="134207"/>
    <xdr:pic>
      <xdr:nvPicPr>
        <xdr:cNvPr id="7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34AB92-4691-438C-89E1-3B298F39FB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26</xdr:col>
      <xdr:colOff>0</xdr:colOff>
      <xdr:row>3</xdr:row>
      <xdr:rowOff>0</xdr:rowOff>
    </xdr:from>
    <xdr:ext cx="0" cy="134207"/>
    <xdr:pic>
      <xdr:nvPicPr>
        <xdr:cNvPr id="7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532A5-0C3F-4525-B563-29185D3059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18</xdr:col>
      <xdr:colOff>657225</xdr:colOff>
      <xdr:row>1</xdr:row>
      <xdr:rowOff>57150</xdr:rowOff>
    </xdr:from>
    <xdr:ext cx="0" cy="134207"/>
    <xdr:pic>
      <xdr:nvPicPr>
        <xdr:cNvPr id="728" name="Picture 63" descr="C:\Users\hfreeth\AppData\Local\Microsoft\Windows\Temporary Internet Files\Content.IE5\XLHOTTUP\MM900254501[1].gif">
          <a:extLst>
            <a:ext uri="{FF2B5EF4-FFF2-40B4-BE49-F238E27FC236}">
              <a16:creationId xmlns:a16="http://schemas.microsoft.com/office/drawing/2014/main" id="{A25FFC4E-9038-4F3D-B527-0A245900013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52825" y="676275"/>
          <a:ext cx="0" cy="134207"/>
        </a:xfrm>
        <a:prstGeom prst="rect">
          <a:avLst/>
        </a:prstGeom>
        <a:noFill/>
      </xdr:spPr>
    </xdr:pic>
    <xdr:clientData/>
  </xdr:oneCellAnchor>
  <xdr:oneCellAnchor>
    <xdr:from>
      <xdr:col>1</xdr:col>
      <xdr:colOff>657225</xdr:colOff>
      <xdr:row>3</xdr:row>
      <xdr:rowOff>0</xdr:rowOff>
    </xdr:from>
    <xdr:ext cx="0" cy="134207"/>
    <xdr:pic>
      <xdr:nvPicPr>
        <xdr:cNvPr id="453" name="Picture 63" descr="C:\Users\hfreeth\AppData\Local\Microsoft\Windows\Temporary Internet Files\Content.IE5\XLHOTTUP\MM900254501[1].gif">
          <a:extLst>
            <a:ext uri="{FF2B5EF4-FFF2-40B4-BE49-F238E27FC236}">
              <a16:creationId xmlns:a16="http://schemas.microsoft.com/office/drawing/2014/main" id="{AC3FD68C-D87B-47B0-AB89-2862E7E00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706725" y="619125"/>
          <a:ext cx="0" cy="134207"/>
        </a:xfrm>
        <a:prstGeom prst="rect">
          <a:avLst/>
        </a:prstGeom>
        <a:noFill/>
      </xdr:spPr>
    </xdr:pic>
    <xdr:clientData/>
  </xdr:oneCellAnchor>
  <xdr:oneCellAnchor>
    <xdr:from>
      <xdr:col>18</xdr:col>
      <xdr:colOff>0</xdr:colOff>
      <xdr:row>1</xdr:row>
      <xdr:rowOff>38100</xdr:rowOff>
    </xdr:from>
    <xdr:ext cx="0" cy="134207"/>
    <xdr:pic>
      <xdr:nvPicPr>
        <xdr:cNvPr id="460" name="Picture 63" descr="C:\Users\hfreeth\AppData\Local\Microsoft\Windows\Temporary Internet Files\Content.IE5\XLHOTTUP\MM900254501[1].gif">
          <a:extLst>
            <a:ext uri="{FF2B5EF4-FFF2-40B4-BE49-F238E27FC236}">
              <a16:creationId xmlns:a16="http://schemas.microsoft.com/office/drawing/2014/main" id="{6E1C3C25-6BD7-4EB6-B57E-5B8AB5CC75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48200" y="447675"/>
          <a:ext cx="0" cy="134207"/>
        </a:xfrm>
        <a:prstGeom prst="rect">
          <a:avLst/>
        </a:prstGeom>
        <a:noFill/>
      </xdr:spPr>
    </xdr:pic>
    <xdr:clientData/>
  </xdr:oneCellAnchor>
  <xdr:oneCellAnchor>
    <xdr:from>
      <xdr:col>26</xdr:col>
      <xdr:colOff>0</xdr:colOff>
      <xdr:row>3</xdr:row>
      <xdr:rowOff>0</xdr:rowOff>
    </xdr:from>
    <xdr:ext cx="0" cy="134207"/>
    <xdr:pic>
      <xdr:nvPicPr>
        <xdr:cNvPr id="520"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A0D06ED3-9937-476C-B845-B8024DDA2D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521"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5D4D65A7-F36C-43EA-A150-78249628D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52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B12D0541-9015-4391-9672-8F569E1857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5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2DFF87-FE13-4C3A-8F51-E2D152DCDA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2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82433B4-FB9C-40DC-9039-7F0C7B0BE8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2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ADC84A5-3511-4726-B28D-EDC79ABDAE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BAE14514-1E0E-4929-82FF-D674BA73B0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388E8AF-3E6E-448C-A966-BF7EFC6806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84220AB-AB6C-4D0F-AB84-D88C6F05A1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F3E2F88-6F33-44C9-9178-4187A9F972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2371FF-EA80-434F-A21B-3264F72E29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5"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B81CACCE-4373-45EA-982C-BA08C3C5A1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308BF3B-79B6-42FA-9BDC-8BA4DAE55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67FC41E-F166-4DF3-AE09-F20BDB02D6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4D42D99-7A98-47E5-A368-FEBF08C093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3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868F5693-4DAF-4EFC-B9E8-3B59218D3B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0"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3B6FD8BC-4B57-4176-953F-3C1535D947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1"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45CBBE6-EAA8-4709-90B7-B823EED997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2"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0BE6FDA-13E8-4BD6-AE6C-7C1088D39B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EDFF29F-AFCE-43B2-A37D-265D5743A9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68CA142-4B63-4174-81D1-4D4A161271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86CE07-E953-45D1-A2F3-AB7945F54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224385BD-24DE-40DA-BDE3-021A9A6FC3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0C5BB2-53D1-4E40-B53C-D41B66142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8" name="Picture 747"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85EBD0C-A740-4CF3-8EFA-80E0E602F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4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5C4596D-EE6C-4CB1-80DF-FFBE38E1AF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535462C-779C-40C2-ACFE-F41B98F803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1AAE32-91D4-4CF6-98C2-96632C2566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C9063F-A170-4FEB-A6F1-874D708FAD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6BC55-2E8D-4F9B-A1BE-7A84AA0A2A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0615E1D-1404-49EC-B7CF-BF1B495671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FA08BE-8563-4917-842A-7449346FC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A79FA5-E824-4DE6-823B-B571A5772B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A005D5-D749-4EED-B78C-0F5223E1E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8" name="Picture 75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C471A5-D4C0-4110-9155-13258F70525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5140D58-E5EE-47F6-8B02-96AAB5EE52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5F4DA9-3355-4B7D-9C90-14ADB2E48A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0895065-AF89-4A7D-B8CC-E4AADA2D60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E299A-7267-4CB7-A767-B2AE83EE3E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A103FAA-3E1A-4BC3-B4EA-6975CADB2B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CAF8659-0561-4583-AAA3-BEC2F15A26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21FE58F-F65D-4E98-986B-D737405A0C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C41568-F459-438D-B5F1-E7BEE1E4D2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AB217AC-0FDA-438F-9E65-AA1FAD54E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8" name="Picture 76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3B46A6-9CA8-4B5B-952A-BD2BC2F763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72FCB06-9F52-4411-AD6E-6F0259FE8C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F63083E-82AB-44ED-979B-72C66F4698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F46A178-FBAB-40DB-9C76-E20E72638B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727C4-4C2E-46E3-9284-A8AF7876AB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50C63-0964-4191-AC29-658725F1E0C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B3D75-6A9A-4102-ABFA-A73875604F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E53027-DB79-4444-88B4-811593A89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99ECC4-74B1-4EA4-A544-E87093E8A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90497F-4D69-48BD-AC42-14C64A0A926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516A43-0DE7-4155-8BC6-97CF59729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DA0D53-D5A1-4A74-A2A8-C16A3AD9F1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293B244-BB6F-45D6-A7E0-FE87786888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B43BE2-17B9-4CCB-91DC-DF67CE6532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178EF-F6B7-47BE-804D-4245294B04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0B64D3-4601-4D0F-9234-03219E4E59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1CDEB9-E8B2-4DB4-A2E8-AB3F21AE2E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B4D9492-F5B5-48EE-A83B-ABE1F911C5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E93D81-397E-4936-8516-1D8FA41316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A71E64-6715-4B92-94A0-19060C77C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658EC5-27CF-4EB6-9ABE-2208A6929F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971B90-941C-404B-BC22-4A8DACBDE8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43072B2-7413-4A30-B8B6-DF50EE4E76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BBB1A3-03AB-40EB-BB97-95D3679F1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BD82F-F94C-4B91-9E1B-7A5DCBB4C1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92D99F-2930-48A3-880A-B94AF2693C4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87598C-CD4F-4C31-9D17-A7DEE2D62A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CE7BFF-6B6A-4B1E-B630-667E66C699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7DAAD2-15CE-4B90-8874-2018D0FF47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8DAA11-038F-46E3-AC70-C18EF61A20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252BB0-EFAD-4F17-A4E0-149A5DA790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7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9A2844-CDB5-456E-9C2A-D2F59B8642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0" name="Picture 7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52E361-7752-4394-B1DC-CD330D9424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B87395-BF2F-4363-89EC-6139E6B809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31F40BF-A793-418B-9049-35C839CF24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F083A035-6368-4950-80F0-977C96626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52E22A-6D2F-4DD1-854B-6BEA2D907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C16F5B9-65B7-4B5B-9F11-097531FD62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284A8F07-9677-4ED5-A308-B84DF6C13B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CE4752-E191-4ABD-80D0-20646D29E8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FF42159-F614-430A-8260-9B4BD43205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B9B8B4B-0929-4F43-9A6B-DD0C858911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D9FED6D-4AE9-4A69-B8BD-D8CADAF725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4C10341-3650-4472-A9C0-833E24A538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C832411-27D9-4C7A-9A8E-3A831F78AA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16E6C43-301E-4C34-9990-BC4CE2F884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A8F49D3-C4A6-4B40-930A-6E22BD47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E2AA0561-99C6-4DBD-8F47-C4BCC7F02B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EFD3F2A-090E-49C9-959A-EBCA76FA94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C04F0781-07EC-4C65-B68D-B8D4446929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D3A740D3-9D13-4A61-A81E-CDA101F304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1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36E7CDA-791F-4F80-A4EC-93B81EBF1E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6C6A522-CBEB-481F-A6E5-4D58D23D49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F283A78-E726-41E4-90D8-6C17F1A2E3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4C94CAE-F818-4E59-B71F-0967D50473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92A2A01-11BD-4059-8EFE-A5C670568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688AAD4-EF16-46C9-A093-A4C6B5D738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5" name="Picture 82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B3248421-CDE1-4C99-B2A8-D1B11885C5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7ECAEE0-576E-435D-BE06-38F4211C29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75C91E0-7CB9-4B80-8D99-7570ED1351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E7BE26E-27DD-467F-9180-332AFEA249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D75054-700A-49D1-AC8F-DD43F82F9A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CB3F4B-CC2D-428B-964A-729E5AABC7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DD68-9D5F-4250-919E-13E8171F84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0F6F73B-BAF8-498E-BB58-B9203B85EF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B1E4183-14F3-4D4C-83AC-9E5F4719FA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70656B8-3E28-4374-AF5C-3905CF8B34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66BB75-4EAF-44B9-867B-A223AB844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AA74115-0778-4932-A9D0-E3016C6DF7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3E90E6E-DF61-436D-B1DF-B89C9797C6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44EBC6-8B05-434B-B70E-8C309410F4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70784B-2D83-406C-872F-0A112A15CE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66A82A9-FD92-40FC-A88C-2ACD6EA8D4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6E71C3F-6BC4-4C70-B473-72658709CC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4D7A64-1BA6-4EB4-87D3-8B72A73838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7E760-9368-40F4-90A2-B920E530919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733BAA-B94E-4940-B892-FE12403207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E26C8-4B8E-4EC9-8E09-60AB1EB0DB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150892C-AA52-4E63-B17C-25A5419C7C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808CBC9-E732-4770-8A77-32FEE9638A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A6C723-6EC5-48B9-B446-A91D746808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224016-5809-4B3A-A677-4DC4C2F139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55C1A45-5CA6-49EA-94A5-25AEDBE188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31D491-8C75-410C-B605-89F4088365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E224F3EA-9CC9-4B7C-B3BC-52CBAFEB4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6EF69A2-24BF-4936-9494-81E9FD8717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F7BA10-0CCE-494F-BA09-A1D3D1D78D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EEDF39A5-CDE9-4873-8BAA-C26ADCB0CB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625A630-B2C9-434E-99F5-63E585BF14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9DCFBBB-A9A0-4650-88D5-5741978811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4882BD-A544-4E7D-B721-0BFB303563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5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DB508E0-10AE-49D1-946D-C862E23740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BAB75E13-C6B6-4D9F-B6B9-C9EC8758A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E7C011D-6096-416F-A42A-3F66B0C9BA3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13A18FD-43A1-4EBB-B0BC-5FE55D2A1B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F83B012-FB87-44B8-A950-7072786A01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C162B4C-C22C-4EEE-96BA-DDE5013573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CD1691B-73DC-4DA1-959A-E82747E089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0F9CAB1-F3DF-4D4A-AE1E-7B1CB85D60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E27BD65E-8D82-4BDB-A494-055B097224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D527D58-EAC7-4076-B813-7031CEF99A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6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E814AA43-4906-4E14-9954-B7AD86199B2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99CFEB6-167F-4C28-B34A-26C27798D7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6328FD48-D6D0-4FA9-AFC5-68D39DB72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7C1709-9F4E-438A-8EFC-160437A5D8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6C6BBD6-DF94-45BF-8B66-CA9D9ADA3F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18B87DD-8721-4F71-B67F-744287D1CC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5" name="Picture 87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FFE080C-25E4-4902-B35A-7314853F2A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D5710267-4EE8-4E4F-BD26-DF575DD7D59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1AF5C89-C6E3-4583-98FD-701285D12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DF0EEA-F5F3-4C18-9F6C-2386FA2516B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A3E710-B70F-4444-96EA-405D937AB0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D9BA95-C0BA-4B6B-9EBA-DB110B7AAE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1924C0-F38F-4D53-8883-5C551E07BE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2856CD-F8CB-4A83-912A-8D29803807B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76DE4AD-4CA1-4EB4-A9F5-1058453208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AEBADD-A49A-46CD-8CA5-2B9951E974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3181EE-02C3-4B2C-BEA6-71B2E452C4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2A4876-1DF4-4F40-A640-F668F05677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C314DE-7B3A-4125-AB00-D8354D3541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1F2CDC-BE64-40C2-9C33-BABCE5ADD14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FA6A33E-7CF1-465A-AD00-2E22F934D5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226ACF-1171-401F-9AD7-22AA2873F2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89004A0-328C-4059-BE1D-DFD8CF019E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712AE7-7DE9-418C-9BC7-EEF00A2D47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622EB8C-FE74-45E6-A4CB-C5DF7F327D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61E5873-E099-40E4-8CE3-5E60DFE552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A759AB-FB08-4AE9-8329-784662525B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6"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6D8E0BD-7EAB-4F82-AEFF-C505CF63E3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61239E-BBA9-4D61-961E-8C77A448B4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8" name="Picture 89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4AC8180-30AC-472E-9D35-4BE227EF05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8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5C6E79-6944-446B-8C82-437C85FF0A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0" name="Picture 8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03700-D903-4A6D-96E1-9731E7368C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8DDF751-F474-4270-B8C9-1586195DB4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1E2A1F-D20F-4F59-A671-EC0EEFAEE2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2282CB-3382-46BB-8EF5-7E93CA10F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96405C0-5948-4245-BE63-517A6A4B29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E8349EF-B036-4947-A439-3719AFE3BE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777D46-C428-4506-BA7C-CC09AF6E35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04C698C-AEFB-4AAE-8D49-CC94FC8885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E11C10E-4701-41B1-B744-77F2B80E28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0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DBB8782D-5515-4530-AA75-3FFF56FE7C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521F186-E59B-4B22-9281-12BBAE619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7D99599-1429-4637-B574-800E53F43D4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EAE33C-6303-4554-BC87-F8E39B23B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1648B53-5C3A-428F-926F-1D4D395B823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601271B-09EC-49F7-AA63-9D0FAA7093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40EED404-B70C-4EC1-AEBD-6E8CA26A0D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612DDB2E-330C-4345-98A2-F750982275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1011529-3898-4D82-9310-2A51D0E73A2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F56299A-904D-4DA9-B118-040133123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1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14E7F5BF-DE5E-4658-980F-1DF631DFE4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C626091B-FF5C-42E9-BD6D-08E9DCCFCA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9DA94C57-F62D-4EF5-BFF4-8F61227E65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C1599E-8B11-4471-ADC5-E9039CF9D4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0BF3083-A61B-43A8-A8B9-C4899510EC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E29AC12-8621-455C-A066-54E41747A1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58AE40A-7D50-4905-9A99-0E8F0ABE60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488068C-A83A-450E-9BCD-563458A0E2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7" name="Picture 92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9A9C6D1-3098-463C-8829-A29E6BBC0B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3B30756A-C361-4655-B444-A6CF1F9A02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4B9358-D393-4A47-94DF-8813074222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F850BC-76A2-4F6A-83BF-ED8C26B26F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34A9F7-AFAE-4288-8171-97F490BFE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824B3E-BEFC-4E8D-A5CC-8A8EF91A21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4B36-590B-44B5-85D2-4C39DC2447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E6FBE54-9BD0-49E4-93E6-B5D66F0453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50E94A3-228D-4016-A40F-635B6BABB6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F71803-AAA0-4328-9A33-F26A0D3646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B69364-CFD8-47DF-9323-965A808F22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C1CAD4-75FC-4CB7-99EB-BA1428F4D7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E9A8210-F4C0-46E0-86AF-F03AC932FF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0B0F6B3-103C-4013-945A-4F8F93F0C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F03AF4A-C244-47C0-8D68-F0525F223C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DC49B-8A08-4FE4-B922-4F704C8828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1FACF8A-F76B-4730-A3E8-957F100AD8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171432A-2B04-425A-B95A-2EFDB2F84E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F20F190-7103-414D-AA11-6BC5E7EE58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80D2A-FD28-4AA5-A7D8-941FF1C0F2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9616E4-D31F-4CCA-908B-F279D258DA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8" name="Picture 94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53AE74-42D6-4A62-A250-3FA7531961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35F93D-EC8A-44BC-989C-D1FD5B9A73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0" name="Picture 94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CF5E0E-D7AC-4280-93BB-56CBD062C2B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27D79-3D04-4B49-A737-4C9A9C2DA7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86F892-3149-4989-BF66-82EEA6E6C4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067D5A-3EFE-4B4E-AA27-FA349511216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4" name="Picture 95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B35D4-9C32-4E5B-AEA5-572D7383E5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43CF94E-9C15-4F5F-BEF3-4AD1902C3B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6" name="Picture 95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C8EAEC-ADF8-4707-855A-8043F83E6B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A04126-8D43-41E2-B54A-9EFDC777F37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E31CA66-C2C7-41F6-A484-FEA8DF475D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3BF24-F686-4DDD-AC45-39FA7C336A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9BFAEC-D28B-46CF-A1F3-14D58E6A73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2320D1-1B73-4BE1-90DA-2E6E62D00C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5E1B89-6B88-4A44-A330-860362919C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2A06E7F-F5E5-4454-B0C3-C4EA696C75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DD89EB-1525-4700-9852-9754E75DEB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E396028-2499-4973-98EE-5EFA51B59D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0FD917-3DFF-4B3A-B0DB-8EDF085CB9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A28CCBC-9234-4E4C-A16C-11CCDFF4EC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DD0895-EA25-4871-8B65-9678D56067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D8FE97-D875-47A7-A742-BC8FFECAE9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6EC279A-6E7E-4528-BC8F-B4E99A2E65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B81D0C-1DFD-48D6-9DDA-E02BD64313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26</xdr:col>
      <xdr:colOff>0</xdr:colOff>
      <xdr:row>3</xdr:row>
      <xdr:rowOff>0</xdr:rowOff>
    </xdr:from>
    <xdr:ext cx="0" cy="134207"/>
    <xdr:pic>
      <xdr:nvPicPr>
        <xdr:cNvPr id="972" name="Picture 97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C2AC3C-3B4E-4113-886A-F78C010B23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26</xdr:col>
      <xdr:colOff>0</xdr:colOff>
      <xdr:row>3</xdr:row>
      <xdr:rowOff>0</xdr:rowOff>
    </xdr:from>
    <xdr:ext cx="0" cy="134207"/>
    <xdr:pic>
      <xdr:nvPicPr>
        <xdr:cNvPr id="9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91E4B-62E9-410A-B8AA-54760B66F8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26</xdr:col>
      <xdr:colOff>0</xdr:colOff>
      <xdr:row>3</xdr:row>
      <xdr:rowOff>0</xdr:rowOff>
    </xdr:from>
    <xdr:ext cx="0" cy="134207"/>
    <xdr:pic>
      <xdr:nvPicPr>
        <xdr:cNvPr id="9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109129-C82D-4B21-8154-1054571792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26</xdr:col>
      <xdr:colOff>0</xdr:colOff>
      <xdr:row>3</xdr:row>
      <xdr:rowOff>0</xdr:rowOff>
    </xdr:from>
    <xdr:ext cx="0" cy="134207"/>
    <xdr:pic>
      <xdr:nvPicPr>
        <xdr:cNvPr id="9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FF3CCD-DFBA-4D4D-9932-0D5A9901FE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26</xdr:col>
      <xdr:colOff>0</xdr:colOff>
      <xdr:row>3</xdr:row>
      <xdr:rowOff>0</xdr:rowOff>
    </xdr:from>
    <xdr:ext cx="0" cy="134207"/>
    <xdr:pic>
      <xdr:nvPicPr>
        <xdr:cNvPr id="9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9F9FEC-4E0C-41A7-A64F-F68BCDC58E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26</xdr:col>
      <xdr:colOff>0</xdr:colOff>
      <xdr:row>3</xdr:row>
      <xdr:rowOff>0</xdr:rowOff>
    </xdr:from>
    <xdr:ext cx="0" cy="134207"/>
    <xdr:pic>
      <xdr:nvPicPr>
        <xdr:cNvPr id="9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1F1ADB4-1724-41CA-84A6-4CA727F0B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26</xdr:col>
      <xdr:colOff>0</xdr:colOff>
      <xdr:row>3</xdr:row>
      <xdr:rowOff>0</xdr:rowOff>
    </xdr:from>
    <xdr:ext cx="0" cy="134207"/>
    <xdr:pic>
      <xdr:nvPicPr>
        <xdr:cNvPr id="9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D385E7-0619-496E-B408-38C221F47A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26</xdr:col>
      <xdr:colOff>0</xdr:colOff>
      <xdr:row>3</xdr:row>
      <xdr:rowOff>0</xdr:rowOff>
    </xdr:from>
    <xdr:ext cx="0" cy="134207"/>
    <xdr:pic>
      <xdr:nvPicPr>
        <xdr:cNvPr id="9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84C2818-3F77-4D7E-9535-859560D9DF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26</xdr:col>
      <xdr:colOff>0</xdr:colOff>
      <xdr:row>3</xdr:row>
      <xdr:rowOff>0</xdr:rowOff>
    </xdr:from>
    <xdr:ext cx="0" cy="134207"/>
    <xdr:pic>
      <xdr:nvPicPr>
        <xdr:cNvPr id="9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8208F77-F0C7-4ED8-B880-230128EE3A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26</xdr:col>
      <xdr:colOff>0</xdr:colOff>
      <xdr:row>3</xdr:row>
      <xdr:rowOff>0</xdr:rowOff>
    </xdr:from>
    <xdr:ext cx="0" cy="134207"/>
    <xdr:pic>
      <xdr:nvPicPr>
        <xdr:cNvPr id="9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51DF0A3-F856-4832-98A4-1050B8A02F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26</xdr:col>
      <xdr:colOff>0</xdr:colOff>
      <xdr:row>3</xdr:row>
      <xdr:rowOff>0</xdr:rowOff>
    </xdr:from>
    <xdr:ext cx="0" cy="134207"/>
    <xdr:pic>
      <xdr:nvPicPr>
        <xdr:cNvPr id="982" name="Picture 9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48A4D5-B64C-40B8-83E1-BA837BD0E1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26</xdr:col>
      <xdr:colOff>0</xdr:colOff>
      <xdr:row>3</xdr:row>
      <xdr:rowOff>0</xdr:rowOff>
    </xdr:from>
    <xdr:ext cx="0" cy="134207"/>
    <xdr:pic>
      <xdr:nvPicPr>
        <xdr:cNvPr id="9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7500FC-3623-457A-A485-A006093C36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26</xdr:col>
      <xdr:colOff>0</xdr:colOff>
      <xdr:row>3</xdr:row>
      <xdr:rowOff>0</xdr:rowOff>
    </xdr:from>
    <xdr:ext cx="0" cy="134207"/>
    <xdr:pic>
      <xdr:nvPicPr>
        <xdr:cNvPr id="984" name="Picture 98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E43A7DB-D491-4E61-A71A-76024CE271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26</xdr:col>
      <xdr:colOff>0</xdr:colOff>
      <xdr:row>3</xdr:row>
      <xdr:rowOff>0</xdr:rowOff>
    </xdr:from>
    <xdr:ext cx="0" cy="134207"/>
    <xdr:pic>
      <xdr:nvPicPr>
        <xdr:cNvPr id="9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466CD11-9AD0-4D46-A923-4CC884BD36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26</xdr:col>
      <xdr:colOff>0</xdr:colOff>
      <xdr:row>3</xdr:row>
      <xdr:rowOff>0</xdr:rowOff>
    </xdr:from>
    <xdr:ext cx="0" cy="134207"/>
    <xdr:pic>
      <xdr:nvPicPr>
        <xdr:cNvPr id="9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7C8531-8FA3-4B3A-AA0D-154CC77DD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26</xdr:col>
      <xdr:colOff>0</xdr:colOff>
      <xdr:row>3</xdr:row>
      <xdr:rowOff>0</xdr:rowOff>
    </xdr:from>
    <xdr:ext cx="0" cy="134207"/>
    <xdr:pic>
      <xdr:nvPicPr>
        <xdr:cNvPr id="9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E3161C-D47B-4038-9B22-F845E31E9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26</xdr:col>
      <xdr:colOff>0</xdr:colOff>
      <xdr:row>3</xdr:row>
      <xdr:rowOff>0</xdr:rowOff>
    </xdr:from>
    <xdr:ext cx="0" cy="134207"/>
    <xdr:pic>
      <xdr:nvPicPr>
        <xdr:cNvPr id="9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851A31-B4A0-4A4C-987B-7BEEB1E37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26</xdr:col>
      <xdr:colOff>0</xdr:colOff>
      <xdr:row>3</xdr:row>
      <xdr:rowOff>0</xdr:rowOff>
    </xdr:from>
    <xdr:ext cx="0" cy="134207"/>
    <xdr:pic>
      <xdr:nvPicPr>
        <xdr:cNvPr id="9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CBBE70-CF20-479F-A5DC-289A0A3B75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26</xdr:col>
      <xdr:colOff>0</xdr:colOff>
      <xdr:row>3</xdr:row>
      <xdr:rowOff>0</xdr:rowOff>
    </xdr:from>
    <xdr:ext cx="0" cy="134207"/>
    <xdr:pic>
      <xdr:nvPicPr>
        <xdr:cNvPr id="9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D3510-7C59-469E-9138-28622696CF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26</xdr:col>
      <xdr:colOff>0</xdr:colOff>
      <xdr:row>3</xdr:row>
      <xdr:rowOff>0</xdr:rowOff>
    </xdr:from>
    <xdr:ext cx="0" cy="134207"/>
    <xdr:pic>
      <xdr:nvPicPr>
        <xdr:cNvPr id="9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B86F3E2-DE78-4CB2-B546-AE9A00545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26</xdr:col>
      <xdr:colOff>0</xdr:colOff>
      <xdr:row>3</xdr:row>
      <xdr:rowOff>0</xdr:rowOff>
    </xdr:from>
    <xdr:ext cx="0" cy="134207"/>
    <xdr:pic>
      <xdr:nvPicPr>
        <xdr:cNvPr id="9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D3CBC0-C812-4A75-8033-9B1A37F722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26</xdr:col>
      <xdr:colOff>0</xdr:colOff>
      <xdr:row>3</xdr:row>
      <xdr:rowOff>0</xdr:rowOff>
    </xdr:from>
    <xdr:ext cx="0" cy="134207"/>
    <xdr:pic>
      <xdr:nvPicPr>
        <xdr:cNvPr id="9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C67C34-41BA-4B36-B592-6E7A6A5352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26</xdr:col>
      <xdr:colOff>0</xdr:colOff>
      <xdr:row>3</xdr:row>
      <xdr:rowOff>0</xdr:rowOff>
    </xdr:from>
    <xdr:ext cx="0" cy="134207"/>
    <xdr:pic>
      <xdr:nvPicPr>
        <xdr:cNvPr id="10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E667A1-ED58-4F55-BB1E-6E384CF74A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26</xdr:col>
      <xdr:colOff>0</xdr:colOff>
      <xdr:row>3</xdr:row>
      <xdr:rowOff>0</xdr:rowOff>
    </xdr:from>
    <xdr:ext cx="0" cy="134207"/>
    <xdr:pic>
      <xdr:nvPicPr>
        <xdr:cNvPr id="10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232656A-1B1A-4B72-91F4-FAB2C25041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26</xdr:col>
      <xdr:colOff>0</xdr:colOff>
      <xdr:row>3</xdr:row>
      <xdr:rowOff>0</xdr:rowOff>
    </xdr:from>
    <xdr:ext cx="0" cy="134207"/>
    <xdr:pic>
      <xdr:nvPicPr>
        <xdr:cNvPr id="10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68205B-4632-42A1-9DD0-20EFB4782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26</xdr:col>
      <xdr:colOff>0</xdr:colOff>
      <xdr:row>3</xdr:row>
      <xdr:rowOff>0</xdr:rowOff>
    </xdr:from>
    <xdr:ext cx="0" cy="134207"/>
    <xdr:pic>
      <xdr:nvPicPr>
        <xdr:cNvPr id="10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9448AF-5A4A-4F8B-A878-E190628CD8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26</xdr:col>
      <xdr:colOff>0</xdr:colOff>
      <xdr:row>3</xdr:row>
      <xdr:rowOff>0</xdr:rowOff>
    </xdr:from>
    <xdr:ext cx="0" cy="134207"/>
    <xdr:pic>
      <xdr:nvPicPr>
        <xdr:cNvPr id="10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61F476-2B1F-44DB-8DBC-7A926378C3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26</xdr:col>
      <xdr:colOff>0</xdr:colOff>
      <xdr:row>3</xdr:row>
      <xdr:rowOff>0</xdr:rowOff>
    </xdr:from>
    <xdr:ext cx="0" cy="134207"/>
    <xdr:pic>
      <xdr:nvPicPr>
        <xdr:cNvPr id="10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F80E63-C29D-429A-9CBF-72BEF9DE43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26</xdr:col>
      <xdr:colOff>0</xdr:colOff>
      <xdr:row>3</xdr:row>
      <xdr:rowOff>0</xdr:rowOff>
    </xdr:from>
    <xdr:ext cx="0" cy="134207"/>
    <xdr:pic>
      <xdr:nvPicPr>
        <xdr:cNvPr id="9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A3C5F9C-54C7-4F5D-B575-17EC1616D0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26</xdr:col>
      <xdr:colOff>0</xdr:colOff>
      <xdr:row>3</xdr:row>
      <xdr:rowOff>0</xdr:rowOff>
    </xdr:from>
    <xdr:ext cx="0" cy="134207"/>
    <xdr:pic>
      <xdr:nvPicPr>
        <xdr:cNvPr id="9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F4E123-5CA8-45C7-B85C-D272B5B192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26</xdr:col>
      <xdr:colOff>0</xdr:colOff>
      <xdr:row>3</xdr:row>
      <xdr:rowOff>0</xdr:rowOff>
    </xdr:from>
    <xdr:ext cx="0" cy="134207"/>
    <xdr:pic>
      <xdr:nvPicPr>
        <xdr:cNvPr id="518" name="Picture 63" descr="C:\Users\hfreeth\AppData\Local\Microsoft\Windows\Temporary Internet Files\Content.IE5\XLHOTTUP\MM900254501[1].gif">
          <a:extLst>
            <a:ext uri="{FF2B5EF4-FFF2-40B4-BE49-F238E27FC236}">
              <a16:creationId xmlns:a16="http://schemas.microsoft.com/office/drawing/2014/main" id="{26C4B133-0B42-4492-94AC-86E4748BBD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5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3225D79-2E21-4292-AB2F-A08D134F22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5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67BDAF-9E2F-44AF-B423-9F500AAC92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7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E54928-C1C2-409A-BE0D-439AD182F8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9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9C01E1E-65BB-4EEA-B2C0-B1EC9BDC03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9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A63848-31E6-4D92-82A5-FA51F72B52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F505D59-3B36-498E-825E-F91333CF0B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8B68F2-4D29-467C-BDF7-10F60942F7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FCC006D-5814-4D72-85F2-0DFCAAB7B8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09" name="Picture 10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AB8545-ABAC-48D3-A7EF-A707E02BAA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9EA3B8D-92B5-4BE3-BE8D-BFA214F723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13" name="Picture 10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A1BFBB8-FBDD-4227-B4D8-D956556018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69631FF-3BCA-493B-81B6-0A5FE43578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15" name="Picture 10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EFD5174-3C8A-4D2F-854A-5E1FC1EF9B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FBAACD-DB86-4A4E-BC88-DE6F25EA1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17" name="Picture 101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1DDE08-5D1E-4376-86AB-01297B6EBA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26</xdr:col>
      <xdr:colOff>0</xdr:colOff>
      <xdr:row>3</xdr:row>
      <xdr:rowOff>0</xdr:rowOff>
    </xdr:from>
    <xdr:ext cx="0" cy="134207"/>
    <xdr:pic>
      <xdr:nvPicPr>
        <xdr:cNvPr id="10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4D54B99-F9B5-4927-A3EE-299F33B603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8</xdr:col>
      <xdr:colOff>0</xdr:colOff>
      <xdr:row>1</xdr:row>
      <xdr:rowOff>57150</xdr:rowOff>
    </xdr:from>
    <xdr:ext cx="0" cy="134207"/>
    <xdr:pic>
      <xdr:nvPicPr>
        <xdr:cNvPr id="997" name="Picture 63" descr="C:\Users\hfreeth\AppData\Local\Microsoft\Windows\Temporary Internet Files\Content.IE5\XLHOTTUP\MM900254501[1].gif">
          <a:extLst>
            <a:ext uri="{FF2B5EF4-FFF2-40B4-BE49-F238E27FC236}">
              <a16:creationId xmlns:a16="http://schemas.microsoft.com/office/drawing/2014/main" id="{12A1885A-5D2E-4C45-B39D-DBBCC08D11B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088350" y="266700"/>
          <a:ext cx="0" cy="134207"/>
        </a:xfrm>
        <a:prstGeom prst="rect">
          <a:avLst/>
        </a:prstGeom>
        <a:noFill/>
      </xdr:spPr>
    </xdr:pic>
    <xdr:clientData/>
  </xdr:oneCellAnchor>
  <xdr:oneCellAnchor>
    <xdr:from>
      <xdr:col>6</xdr:col>
      <xdr:colOff>657225</xdr:colOff>
      <xdr:row>1</xdr:row>
      <xdr:rowOff>57150</xdr:rowOff>
    </xdr:from>
    <xdr:ext cx="0" cy="134207"/>
    <xdr:pic>
      <xdr:nvPicPr>
        <xdr:cNvPr id="1010" name="Picture 63" descr="C:\Users\hfreeth\AppData\Local\Microsoft\Windows\Temporary Internet Files\Content.IE5\XLHOTTUP\MM900254501[1].gif">
          <a:extLst>
            <a:ext uri="{FF2B5EF4-FFF2-40B4-BE49-F238E27FC236}">
              <a16:creationId xmlns:a16="http://schemas.microsoft.com/office/drawing/2014/main" id="{6D95CD6B-804D-42FD-808C-84DDCEC181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087100" y="266700"/>
          <a:ext cx="0" cy="134207"/>
        </a:xfrm>
        <a:prstGeom prst="rect">
          <a:avLst/>
        </a:prstGeom>
        <a:noFill/>
      </xdr:spPr>
    </xdr:pic>
    <xdr:clientData/>
  </xdr:oneCellAnchor>
  <xdr:oneCellAnchor>
    <xdr:from>
      <xdr:col>10</xdr:col>
      <xdr:colOff>657225</xdr:colOff>
      <xdr:row>1</xdr:row>
      <xdr:rowOff>57150</xdr:rowOff>
    </xdr:from>
    <xdr:ext cx="0" cy="134207"/>
    <xdr:pic>
      <xdr:nvPicPr>
        <xdr:cNvPr id="1019" name="Picture 63" descr="C:\Users\hfreeth\AppData\Local\Microsoft\Windows\Temporary Internet Files\Content.IE5\XLHOTTUP\MM900254501[1].gif">
          <a:extLst>
            <a:ext uri="{FF2B5EF4-FFF2-40B4-BE49-F238E27FC236}">
              <a16:creationId xmlns:a16="http://schemas.microsoft.com/office/drawing/2014/main" id="{4C60236C-2067-4E96-8694-66FC560C62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087100" y="266700"/>
          <a:ext cx="0" cy="134207"/>
        </a:xfrm>
        <a:prstGeom prst="rect">
          <a:avLst/>
        </a:prstGeom>
        <a:noFill/>
      </xdr:spPr>
    </xdr:pic>
    <xdr:clientData/>
  </xdr:oneCellAnchor>
  <xdr:oneCellAnchor>
    <xdr:from>
      <xdr:col>12</xdr:col>
      <xdr:colOff>657225</xdr:colOff>
      <xdr:row>1</xdr:row>
      <xdr:rowOff>57150</xdr:rowOff>
    </xdr:from>
    <xdr:ext cx="0" cy="134207"/>
    <xdr:pic>
      <xdr:nvPicPr>
        <xdr:cNvPr id="1020" name="Picture 63" descr="C:\Users\hfreeth\AppData\Local\Microsoft\Windows\Temporary Internet Files\Content.IE5\XLHOTTUP\MM900254501[1].gif">
          <a:extLst>
            <a:ext uri="{FF2B5EF4-FFF2-40B4-BE49-F238E27FC236}">
              <a16:creationId xmlns:a16="http://schemas.microsoft.com/office/drawing/2014/main" id="{BD3FB9B2-E95D-4197-B9F7-F902A9E3ED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087100" y="266700"/>
          <a:ext cx="0" cy="134207"/>
        </a:xfrm>
        <a:prstGeom prst="rect">
          <a:avLst/>
        </a:prstGeom>
        <a:noFill/>
      </xdr:spPr>
    </xdr:pic>
    <xdr:clientData/>
  </xdr:oneCellAnchor>
  <xdr:oneCellAnchor>
    <xdr:from>
      <xdr:col>12</xdr:col>
      <xdr:colOff>657225</xdr:colOff>
      <xdr:row>1</xdr:row>
      <xdr:rowOff>57150</xdr:rowOff>
    </xdr:from>
    <xdr:ext cx="0" cy="134207"/>
    <xdr:pic>
      <xdr:nvPicPr>
        <xdr:cNvPr id="509" name="Picture 63" descr="C:\Users\hfreeth\AppData\Local\Microsoft\Windows\Temporary Internet Files\Content.IE5\XLHOTTUP\MM900254501[1].gif">
          <a:extLst>
            <a:ext uri="{FF2B5EF4-FFF2-40B4-BE49-F238E27FC236}">
              <a16:creationId xmlns:a16="http://schemas.microsoft.com/office/drawing/2014/main" id="{1138EF7D-FD16-4327-9E55-113A7FF966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411075" y="257175"/>
          <a:ext cx="0" cy="134207"/>
        </a:xfrm>
        <a:prstGeom prst="rect">
          <a:avLst/>
        </a:prstGeom>
        <a:noFill/>
      </xdr:spPr>
    </xdr:pic>
    <xdr:clientData/>
  </xdr:oneCellAnchor>
  <xdr:oneCellAnchor>
    <xdr:from>
      <xdr:col>14</xdr:col>
      <xdr:colOff>657225</xdr:colOff>
      <xdr:row>1</xdr:row>
      <xdr:rowOff>57150</xdr:rowOff>
    </xdr:from>
    <xdr:ext cx="0" cy="134207"/>
    <xdr:pic>
      <xdr:nvPicPr>
        <xdr:cNvPr id="522" name="Picture 63" descr="C:\Users\hfreeth\AppData\Local\Microsoft\Windows\Temporary Internet Files\Content.IE5\XLHOTTUP\MM900254501[1].gif">
          <a:extLst>
            <a:ext uri="{FF2B5EF4-FFF2-40B4-BE49-F238E27FC236}">
              <a16:creationId xmlns:a16="http://schemas.microsoft.com/office/drawing/2014/main" id="{A097629B-93B9-45D8-B707-5781F48387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259175" y="257175"/>
          <a:ext cx="0" cy="134207"/>
        </a:xfrm>
        <a:prstGeom prst="rect">
          <a:avLst/>
        </a:prstGeom>
        <a:noFill/>
      </xdr:spPr>
    </xdr:pic>
    <xdr:clientData/>
  </xdr:oneCellAnchor>
  <xdr:oneCellAnchor>
    <xdr:from>
      <xdr:col>16</xdr:col>
      <xdr:colOff>657225</xdr:colOff>
      <xdr:row>1</xdr:row>
      <xdr:rowOff>57150</xdr:rowOff>
    </xdr:from>
    <xdr:ext cx="0" cy="134207"/>
    <xdr:pic>
      <xdr:nvPicPr>
        <xdr:cNvPr id="996" name="Picture 63" descr="C:\Users\hfreeth\AppData\Local\Microsoft\Windows\Temporary Internet Files\Content.IE5\XLHOTTUP\MM900254501[1].gif">
          <a:extLst>
            <a:ext uri="{FF2B5EF4-FFF2-40B4-BE49-F238E27FC236}">
              <a16:creationId xmlns:a16="http://schemas.microsoft.com/office/drawing/2014/main" id="{33B71FE1-56DE-44CF-8FB7-41B48679D9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183350" y="257175"/>
          <a:ext cx="0" cy="134207"/>
        </a:xfrm>
        <a:prstGeom prst="rect">
          <a:avLst/>
        </a:prstGeom>
        <a:noFill/>
      </xdr:spPr>
    </xdr:pic>
    <xdr:clientData/>
  </xdr:oneCellAnchor>
  <xdr:oneCellAnchor>
    <xdr:from>
      <xdr:col>18</xdr:col>
      <xdr:colOff>657225</xdr:colOff>
      <xdr:row>1</xdr:row>
      <xdr:rowOff>57150</xdr:rowOff>
    </xdr:from>
    <xdr:ext cx="0" cy="134207"/>
    <xdr:pic>
      <xdr:nvPicPr>
        <xdr:cNvPr id="1012" name="Picture 63" descr="C:\Users\hfreeth\AppData\Local\Microsoft\Windows\Temporary Internet Files\Content.IE5\XLHOTTUP\MM900254501[1].gif">
          <a:extLst>
            <a:ext uri="{FF2B5EF4-FFF2-40B4-BE49-F238E27FC236}">
              <a16:creationId xmlns:a16="http://schemas.microsoft.com/office/drawing/2014/main" id="{2F7EA725-E642-43E8-B6B1-A69FDA53CA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69475" y="257175"/>
          <a:ext cx="0" cy="134207"/>
        </a:xfrm>
        <a:prstGeom prst="rect">
          <a:avLst/>
        </a:prstGeom>
        <a:noFill/>
      </xdr:spPr>
    </xdr:pic>
    <xdr:clientData/>
  </xdr:oneCellAnchor>
  <xdr:twoCellAnchor editAs="oneCell">
    <xdr:from>
      <xdr:col>22</xdr:col>
      <xdr:colOff>1104900</xdr:colOff>
      <xdr:row>1</xdr:row>
      <xdr:rowOff>9525</xdr:rowOff>
    </xdr:from>
    <xdr:to>
      <xdr:col>22</xdr:col>
      <xdr:colOff>1285875</xdr:colOff>
      <xdr:row>1</xdr:row>
      <xdr:rowOff>181832</xdr:rowOff>
    </xdr:to>
    <xdr:pic>
      <xdr:nvPicPr>
        <xdr:cNvPr id="1021"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id="{76EE62C2-E5A2-433B-B556-00479C5142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75975" y="209550"/>
          <a:ext cx="180975" cy="172307"/>
        </a:xfrm>
        <a:prstGeom prst="rect">
          <a:avLst/>
        </a:prstGeom>
        <a:noFill/>
      </xdr:spPr>
    </xdr:pic>
    <xdr:clientData/>
  </xdr:twoCellAnchor>
  <xdr:twoCellAnchor editAs="oneCell">
    <xdr:from>
      <xdr:col>16</xdr:col>
      <xdr:colOff>28575</xdr:colOff>
      <xdr:row>1</xdr:row>
      <xdr:rowOff>19050</xdr:rowOff>
    </xdr:from>
    <xdr:to>
      <xdr:col>16</xdr:col>
      <xdr:colOff>209550</xdr:colOff>
      <xdr:row>1</xdr:row>
      <xdr:rowOff>191357</xdr:rowOff>
    </xdr:to>
    <xdr:pic>
      <xdr:nvPicPr>
        <xdr:cNvPr id="1022"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id="{53ABDA6D-6AC6-4103-9079-0D04AE5E8C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45975" y="219075"/>
          <a:ext cx="180975" cy="172307"/>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0</xdr:row>
      <xdr:rowOff>28573</xdr:rowOff>
    </xdr:from>
    <xdr:to>
      <xdr:col>5</xdr:col>
      <xdr:colOff>154781</xdr:colOff>
      <xdr:row>13</xdr:row>
      <xdr:rowOff>250030</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20-%20STUDY%20RELATED%20INFORMATION\Audit%20tools\2025%20Acute%20Limb%20Ischaemia\Acute%20Limb%20Ischaemia_audit%20tool_FOR%20TESTING.xlsx" TargetMode="External"/><Relationship Id="rId1" Type="http://schemas.openxmlformats.org/officeDocument/2006/relationships/externalLinkPath" Target="/A%20-%20STUDY%20RELATED%20INFORMATION/Audit%20tools/2025%20Acute%20Limb%20Ischaemia/Acute%20Limb%20Ischaemia_audit%20tool_FOR%20TE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structions"/>
      <sheetName val="Audit Tool"/>
      <sheetName val="Summary"/>
      <sheetName val="Rec extracts"/>
      <sheetName val="Recommendations"/>
      <sheetName val="Sheet7"/>
      <sheetName val="answer_sheet"/>
    </sheetNames>
    <sheetDataSet>
      <sheetData sheetId="0"/>
      <sheetData sheetId="1"/>
      <sheetData sheetId="2"/>
      <sheetData sheetId="3"/>
      <sheetData sheetId="4"/>
      <sheetData sheetId="5"/>
      <sheetData sheetId="6"/>
      <sheetData sheetId="7">
        <row r="2">
          <cell r="E2" t="str">
            <v>Yes</v>
          </cell>
        </row>
        <row r="3">
          <cell r="E3" t="str">
            <v>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cepod.org.uk/2025ep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cpoc.org.uk/guidelines-and-resources/guidelines-resources/resources/sip-til-send" TargetMode="External"/><Relationship Id="rId1" Type="http://schemas.openxmlformats.org/officeDocument/2006/relationships/hyperlink" Target="https://www.ncepod.org.uk/classification.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ncepod.org.uk/2025eps/RECOMMENDATION%20IMPLEMENTATION%20SUGGESTIONS.pdf" TargetMode="External"/><Relationship Id="rId1" Type="http://schemas.openxmlformats.org/officeDocument/2006/relationships/hyperlink" Target="https://ncepod.org.uk/2025eps.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8"/>
  <sheetViews>
    <sheetView tabSelected="1" zoomScaleNormal="100" workbookViewId="0">
      <selection activeCell="C8" sqref="C8"/>
    </sheetView>
  </sheetViews>
  <sheetFormatPr defaultColWidth="9.140625" defaultRowHeight="15" x14ac:dyDescent="0.25"/>
  <cols>
    <col min="1" max="1" width="53.85546875" style="24" customWidth="1"/>
    <col min="2" max="2" width="3" style="24" customWidth="1"/>
    <col min="3" max="3" width="107.85546875" style="29" customWidth="1"/>
    <col min="4" max="16384" width="9.140625" style="24"/>
  </cols>
  <sheetData>
    <row r="1" spans="1:36" x14ac:dyDescent="0.25">
      <c r="C1" s="25"/>
    </row>
    <row r="2" spans="1:36" x14ac:dyDescent="0.25">
      <c r="C2" s="25"/>
    </row>
    <row r="3" spans="1:36" x14ac:dyDescent="0.25">
      <c r="C3" s="25"/>
    </row>
    <row r="4" spans="1:36" x14ac:dyDescent="0.25">
      <c r="C4" s="25"/>
    </row>
    <row r="5" spans="1:36" ht="18.75" x14ac:dyDescent="0.25">
      <c r="C5" s="42" t="s">
        <v>194</v>
      </c>
    </row>
    <row r="6" spans="1:36" ht="18.75" x14ac:dyDescent="0.25">
      <c r="C6" s="21" t="s">
        <v>72</v>
      </c>
    </row>
    <row r="7" spans="1:36" x14ac:dyDescent="0.25">
      <c r="C7" s="22"/>
    </row>
    <row r="8" spans="1:36" ht="119.25" customHeight="1" x14ac:dyDescent="0.25">
      <c r="C8" s="38" t="s">
        <v>304</v>
      </c>
    </row>
    <row r="9" spans="1:36" x14ac:dyDescent="0.25">
      <c r="C9" s="41"/>
    </row>
    <row r="10" spans="1:36" ht="90" x14ac:dyDescent="0.25">
      <c r="C10" s="25" t="s">
        <v>303</v>
      </c>
    </row>
    <row r="11" spans="1:36" x14ac:dyDescent="0.25">
      <c r="C11" s="25"/>
    </row>
    <row r="12" spans="1:36" x14ac:dyDescent="0.25">
      <c r="C12" s="25" t="s">
        <v>195</v>
      </c>
    </row>
    <row r="13" spans="1:36" x14ac:dyDescent="0.25">
      <c r="C13" s="25"/>
    </row>
    <row r="14" spans="1:36" s="28" customFormat="1" x14ac:dyDescent="0.25">
      <c r="A14" s="26"/>
      <c r="B14" s="26"/>
      <c r="C14" s="27" t="s">
        <v>69</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row>
    <row r="15" spans="1:36" ht="30" x14ac:dyDescent="0.25">
      <c r="A15" s="26"/>
      <c r="B15" s="26"/>
      <c r="C15" s="25" t="s">
        <v>196</v>
      </c>
    </row>
    <row r="16" spans="1:36" x14ac:dyDescent="0.25">
      <c r="C16" s="39" t="s">
        <v>193</v>
      </c>
    </row>
    <row r="18" spans="3:3" x14ac:dyDescent="0.25">
      <c r="C18" s="4"/>
    </row>
  </sheetData>
  <hyperlinks>
    <hyperlink ref="C16" r:id="rId1" xr:uid="{DC603903-4BCF-4EF1-83F2-624B096127C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5"/>
  <sheetViews>
    <sheetView workbookViewId="0">
      <selection activeCell="A7" sqref="A7:XFD7"/>
    </sheetView>
  </sheetViews>
  <sheetFormatPr defaultColWidth="9.140625" defaultRowHeight="15" x14ac:dyDescent="0.25"/>
  <cols>
    <col min="1" max="1" width="148.5703125" style="29" customWidth="1"/>
    <col min="2" max="28" width="9.140625" style="30"/>
    <col min="29" max="33" width="9.140625" style="24"/>
    <col min="34" max="34" width="9.140625" style="31"/>
    <col min="35" max="16384" width="9.140625" style="24"/>
  </cols>
  <sheetData>
    <row r="1" spans="1:44" s="6" customFormat="1" ht="18.75" x14ac:dyDescent="0.25">
      <c r="A1" s="8"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1"/>
      <c r="AD1" s="11"/>
      <c r="AE1" s="11"/>
      <c r="AF1" s="11"/>
      <c r="AG1" s="11"/>
      <c r="AH1" s="12"/>
    </row>
    <row r="2" spans="1:44" x14ac:dyDescent="0.25">
      <c r="A2" s="9" t="s">
        <v>62</v>
      </c>
    </row>
    <row r="3" spans="1:44" x14ac:dyDescent="0.25">
      <c r="A3" s="9"/>
    </row>
    <row r="4" spans="1:44" ht="106.5" customHeight="1" x14ac:dyDescent="0.25">
      <c r="A4" s="29" t="s">
        <v>192</v>
      </c>
    </row>
    <row r="5" spans="1:44" customFormat="1" ht="30" x14ac:dyDescent="0.25">
      <c r="A5" s="4" t="s">
        <v>197</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3"/>
      <c r="AD5" s="33"/>
      <c r="AE5" s="33"/>
      <c r="AF5" s="33"/>
      <c r="AG5" s="33"/>
      <c r="AH5" s="34"/>
      <c r="AI5" s="33"/>
      <c r="AJ5" s="33"/>
      <c r="AK5" s="33"/>
      <c r="AL5" s="33"/>
      <c r="AM5" s="33"/>
      <c r="AN5" s="33"/>
      <c r="AO5" s="33"/>
      <c r="AP5" s="33"/>
      <c r="AQ5" s="33"/>
      <c r="AR5" s="34"/>
    </row>
    <row r="6" spans="1:44" customFormat="1" x14ac:dyDescent="0.25">
      <c r="A6" s="4"/>
      <c r="B6" s="32"/>
      <c r="C6" s="32"/>
      <c r="D6" s="32"/>
      <c r="E6" s="32"/>
      <c r="F6" s="32"/>
      <c r="G6" s="32"/>
      <c r="H6" s="32"/>
      <c r="I6" s="32"/>
      <c r="J6" s="32"/>
      <c r="K6" s="32"/>
      <c r="L6" s="32"/>
      <c r="M6" s="32"/>
      <c r="N6" s="32"/>
      <c r="O6" s="32"/>
      <c r="P6" s="32"/>
      <c r="Q6" s="32"/>
      <c r="R6" s="32"/>
      <c r="S6" s="32"/>
      <c r="T6" s="32"/>
      <c r="U6" s="32"/>
      <c r="V6" s="32"/>
      <c r="W6" s="32"/>
      <c r="X6" s="32"/>
      <c r="Y6" s="32"/>
      <c r="Z6" s="32"/>
      <c r="AA6" s="32"/>
      <c r="AB6" s="32"/>
      <c r="AH6" s="35"/>
    </row>
    <row r="7" spans="1:44" customFormat="1" x14ac:dyDescent="0.25">
      <c r="A7" s="10" t="s">
        <v>99</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H7" s="35"/>
    </row>
    <row r="8" spans="1:44" s="19" customFormat="1" ht="62.25" customHeight="1" x14ac:dyDescent="0.25">
      <c r="A8" s="4" t="s">
        <v>121</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H8" s="20"/>
    </row>
    <row r="9" spans="1:44" s="19" customFormat="1" ht="13.5" customHeight="1" x14ac:dyDescent="0.25">
      <c r="A9" s="4"/>
      <c r="B9" s="18"/>
      <c r="C9" s="18"/>
      <c r="D9" s="18"/>
      <c r="E9" s="18"/>
      <c r="F9" s="18"/>
      <c r="G9" s="18"/>
      <c r="H9" s="18"/>
      <c r="I9" s="18"/>
      <c r="J9" s="18"/>
      <c r="K9" s="18"/>
      <c r="L9" s="18"/>
      <c r="M9" s="18"/>
      <c r="N9" s="18"/>
      <c r="O9" s="18"/>
      <c r="P9" s="18"/>
      <c r="Q9" s="18"/>
      <c r="R9" s="18"/>
      <c r="S9" s="18"/>
      <c r="T9" s="18"/>
      <c r="U9" s="18"/>
      <c r="V9" s="18"/>
      <c r="W9" s="18"/>
      <c r="X9" s="18"/>
      <c r="Y9" s="18"/>
      <c r="Z9" s="18"/>
      <c r="AA9" s="18"/>
      <c r="AB9" s="18"/>
      <c r="AH9" s="20"/>
    </row>
    <row r="10" spans="1:44" x14ac:dyDescent="0.25">
      <c r="A10" s="10" t="s">
        <v>63</v>
      </c>
    </row>
    <row r="11" spans="1:44" x14ac:dyDescent="0.25">
      <c r="A11" s="9" t="s">
        <v>74</v>
      </c>
    </row>
    <row r="12" spans="1:44" x14ac:dyDescent="0.25">
      <c r="A12" s="29" t="s">
        <v>1</v>
      </c>
    </row>
    <row r="13" spans="1:44" x14ac:dyDescent="0.25">
      <c r="A13" s="29" t="s">
        <v>37</v>
      </c>
    </row>
    <row r="14" spans="1:44" ht="30" x14ac:dyDescent="0.25">
      <c r="A14" s="29" t="s">
        <v>109</v>
      </c>
    </row>
    <row r="15" spans="1:44" x14ac:dyDescent="0.25">
      <c r="A15" s="29" t="s">
        <v>2</v>
      </c>
    </row>
    <row r="17" spans="1:34" x14ac:dyDescent="0.25">
      <c r="A17" s="29" t="s">
        <v>110</v>
      </c>
    </row>
    <row r="19" spans="1:34" s="7" customFormat="1" x14ac:dyDescent="0.25">
      <c r="A19" s="10" t="s">
        <v>64</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H19" s="13"/>
    </row>
    <row r="20" spans="1:34" x14ac:dyDescent="0.25">
      <c r="A20" s="29" t="s">
        <v>65</v>
      </c>
    </row>
    <row r="21" spans="1:34" x14ac:dyDescent="0.25">
      <c r="A21" s="29" t="s">
        <v>67</v>
      </c>
    </row>
    <row r="22" spans="1:34" ht="30" x14ac:dyDescent="0.25">
      <c r="A22" s="29" t="s">
        <v>38</v>
      </c>
    </row>
    <row r="24" spans="1:34" s="7" customFormat="1" x14ac:dyDescent="0.25">
      <c r="A24" s="10" t="s">
        <v>66</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H24" s="13"/>
    </row>
    <row r="25" spans="1:34" ht="30" x14ac:dyDescent="0.25">
      <c r="A25" s="25" t="s">
        <v>68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37E19-9B9F-43FF-8D9D-5B77579D8BFE}">
  <dimension ref="A1:B11"/>
  <sheetViews>
    <sheetView workbookViewId="0">
      <selection activeCell="C6" sqref="C6"/>
    </sheetView>
  </sheetViews>
  <sheetFormatPr defaultRowHeight="15" x14ac:dyDescent="0.25"/>
  <cols>
    <col min="1" max="1" width="17.42578125" style="70" customWidth="1"/>
    <col min="2" max="2" width="151.28515625" customWidth="1"/>
  </cols>
  <sheetData>
    <row r="1" spans="1:2" x14ac:dyDescent="0.25">
      <c r="A1" s="70" t="s">
        <v>307</v>
      </c>
    </row>
    <row r="3" spans="1:2" s="95" customFormat="1" ht="35.25" customHeight="1" x14ac:dyDescent="0.25">
      <c r="A3" s="93" t="s">
        <v>310</v>
      </c>
      <c r="B3" s="94" t="s">
        <v>308</v>
      </c>
    </row>
    <row r="4" spans="1:2" x14ac:dyDescent="0.25">
      <c r="A4" s="90" t="s">
        <v>309</v>
      </c>
      <c r="B4" s="84" t="s">
        <v>315</v>
      </c>
    </row>
    <row r="5" spans="1:2" x14ac:dyDescent="0.25">
      <c r="A5" s="91"/>
      <c r="B5" s="85" t="s">
        <v>311</v>
      </c>
    </row>
    <row r="6" spans="1:2" x14ac:dyDescent="0.25">
      <c r="A6" s="91"/>
      <c r="B6" s="86"/>
    </row>
    <row r="7" spans="1:2" x14ac:dyDescent="0.25">
      <c r="A7" s="91"/>
      <c r="B7" s="87" t="s">
        <v>314</v>
      </c>
    </row>
    <row r="8" spans="1:2" x14ac:dyDescent="0.25">
      <c r="A8" s="91"/>
      <c r="B8" s="86"/>
    </row>
    <row r="9" spans="1:2" ht="60" x14ac:dyDescent="0.25">
      <c r="A9" s="91"/>
      <c r="B9" s="88" t="s">
        <v>312</v>
      </c>
    </row>
    <row r="10" spans="1:2" x14ac:dyDescent="0.25">
      <c r="A10" s="91"/>
      <c r="B10" s="86"/>
    </row>
    <row r="11" spans="1:2" ht="30" x14ac:dyDescent="0.25">
      <c r="A11" s="92"/>
      <c r="B11" s="89" t="s">
        <v>313</v>
      </c>
    </row>
  </sheetData>
  <hyperlinks>
    <hyperlink ref="B5" r:id="rId1" xr:uid="{88F09E7B-C571-4527-B1F2-FDCB4FBC37F9}"/>
    <hyperlink ref="B3" r:id="rId2" xr:uid="{8B5C6FDF-B6D3-4971-A2F2-EB3A56402E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5"/>
  <sheetViews>
    <sheetView zoomScaleNormal="100" workbookViewId="0">
      <pane xSplit="1" topLeftCell="B1" activePane="topRight" state="frozen"/>
      <selection pane="topRight" activeCell="A5" sqref="A5"/>
    </sheetView>
  </sheetViews>
  <sheetFormatPr defaultColWidth="9.140625" defaultRowHeight="15.75" x14ac:dyDescent="0.25"/>
  <cols>
    <col min="1" max="1" width="41.28515625" style="123" customWidth="1"/>
    <col min="2" max="2" width="21.7109375" style="123" bestFit="1" customWidth="1"/>
    <col min="3" max="3" width="10.42578125" style="123" customWidth="1"/>
    <col min="4" max="4" width="37.7109375" style="123" customWidth="1"/>
    <col min="5" max="5" width="14.42578125" style="123" customWidth="1"/>
    <col min="6" max="6" width="34.5703125" style="123" bestFit="1" customWidth="1"/>
    <col min="7" max="7" width="14.42578125" style="123" bestFit="1" customWidth="1"/>
    <col min="8" max="8" width="15" style="123" bestFit="1" customWidth="1"/>
    <col min="9" max="9" width="29.42578125" style="123" bestFit="1" customWidth="1"/>
    <col min="10" max="11" width="25.7109375" style="123" bestFit="1" customWidth="1"/>
    <col min="12" max="12" width="19" style="123" bestFit="1" customWidth="1"/>
    <col min="13" max="13" width="19.85546875" style="123" bestFit="1" customWidth="1"/>
    <col min="14" max="14" width="15.85546875" style="123" bestFit="1" customWidth="1"/>
    <col min="15" max="15" width="22.5703125" style="123" bestFit="1" customWidth="1"/>
    <col min="16" max="16" width="20" style="123" bestFit="1" customWidth="1"/>
    <col min="17" max="17" width="28.42578125" style="123" bestFit="1" customWidth="1"/>
    <col min="18" max="18" width="26.85546875" style="123" bestFit="1" customWidth="1"/>
    <col min="19" max="20" width="23.7109375" style="123" customWidth="1"/>
    <col min="21" max="21" width="30" style="123" bestFit="1" customWidth="1"/>
    <col min="22" max="22" width="28.5703125" style="123" customWidth="1"/>
    <col min="23" max="23" width="28.85546875" style="123" bestFit="1" customWidth="1"/>
    <col min="24" max="24" width="18.140625" style="123" bestFit="1" customWidth="1"/>
    <col min="25" max="25" width="18.28515625" style="123" customWidth="1"/>
    <col min="26" max="26" width="25" style="123" bestFit="1" customWidth="1"/>
    <col min="27" max="27" width="25.28515625" style="144" bestFit="1" customWidth="1"/>
    <col min="28" max="28" width="30" style="144" bestFit="1" customWidth="1"/>
    <col min="29" max="29" width="18.28515625" style="144" bestFit="1" customWidth="1"/>
    <col min="30" max="30" width="17.7109375" style="144" customWidth="1"/>
    <col min="31" max="31" width="23.42578125" style="144" bestFit="1" customWidth="1"/>
    <col min="32" max="16384" width="9.140625" style="144"/>
  </cols>
  <sheetData>
    <row r="1" spans="1:31" s="114" customFormat="1" x14ac:dyDescent="0.25">
      <c r="A1" s="106" t="s">
        <v>198</v>
      </c>
      <c r="B1" s="107"/>
      <c r="C1" s="107"/>
      <c r="D1" s="107"/>
      <c r="E1" s="107"/>
      <c r="F1" s="107"/>
      <c r="G1" s="108"/>
      <c r="H1" s="108"/>
      <c r="I1" s="109"/>
      <c r="J1" s="110"/>
      <c r="K1" s="110"/>
      <c r="L1" s="110"/>
      <c r="M1" s="110"/>
      <c r="N1" s="110"/>
      <c r="O1" s="110"/>
      <c r="P1" s="110"/>
      <c r="Q1" s="110"/>
      <c r="R1" s="110"/>
      <c r="S1" s="107"/>
      <c r="T1" s="107"/>
      <c r="U1" s="111"/>
      <c r="V1" s="112"/>
      <c r="W1" s="110"/>
      <c r="X1" s="110"/>
      <c r="Y1" s="110"/>
      <c r="Z1" s="110"/>
      <c r="AA1" s="110"/>
      <c r="AB1" s="110"/>
      <c r="AC1" s="110"/>
      <c r="AD1" s="110"/>
      <c r="AE1" s="113"/>
    </row>
    <row r="2" spans="1:31" s="123" customFormat="1" x14ac:dyDescent="0.25">
      <c r="A2" s="115"/>
      <c r="B2" s="116"/>
      <c r="C2" s="116"/>
      <c r="D2" s="116"/>
      <c r="E2" s="116"/>
      <c r="F2" s="117"/>
      <c r="G2" s="118"/>
      <c r="H2" s="119"/>
      <c r="I2" s="119"/>
      <c r="J2" s="119"/>
      <c r="K2" s="119"/>
      <c r="L2" s="119"/>
      <c r="M2" s="120" t="s">
        <v>256</v>
      </c>
      <c r="N2" s="121"/>
      <c r="O2" s="121"/>
      <c r="P2" s="121"/>
      <c r="Q2" s="121"/>
      <c r="R2" s="121"/>
      <c r="S2" s="120" t="s">
        <v>254</v>
      </c>
      <c r="T2" s="120"/>
      <c r="U2" s="120"/>
      <c r="V2" s="120"/>
      <c r="W2" s="120"/>
      <c r="X2" s="120"/>
      <c r="Y2" s="120"/>
      <c r="Z2" s="120"/>
      <c r="AA2" s="121"/>
      <c r="AB2" s="116"/>
      <c r="AC2" s="116"/>
      <c r="AD2" s="116"/>
      <c r="AE2" s="122"/>
    </row>
    <row r="3" spans="1:31" s="134" customFormat="1" ht="16.5" thickBot="1" x14ac:dyDescent="0.3">
      <c r="A3" s="124" t="s">
        <v>187</v>
      </c>
      <c r="B3" s="125" t="s">
        <v>316</v>
      </c>
      <c r="C3" s="126"/>
      <c r="D3" s="127" t="s">
        <v>317</v>
      </c>
      <c r="E3" s="128"/>
      <c r="F3" s="126"/>
      <c r="G3" s="128" t="s">
        <v>171</v>
      </c>
      <c r="H3" s="128"/>
      <c r="I3" s="128"/>
      <c r="J3" s="128"/>
      <c r="K3" s="128"/>
      <c r="L3" s="129"/>
      <c r="M3" s="127" t="s">
        <v>225</v>
      </c>
      <c r="N3" s="130"/>
      <c r="O3" s="130"/>
      <c r="P3" s="130"/>
      <c r="Q3" s="130"/>
      <c r="R3" s="131"/>
      <c r="S3" s="127" t="s">
        <v>230</v>
      </c>
      <c r="T3" s="128"/>
      <c r="U3" s="126"/>
      <c r="V3" s="126"/>
      <c r="W3" s="126"/>
      <c r="X3" s="126"/>
      <c r="Y3" s="126"/>
      <c r="Z3" s="126"/>
      <c r="AA3" s="126"/>
      <c r="AB3" s="132"/>
      <c r="AC3" s="132"/>
      <c r="AD3" s="132"/>
      <c r="AE3" s="133"/>
    </row>
    <row r="4" spans="1:31" s="141" customFormat="1" x14ac:dyDescent="0.25">
      <c r="A4" s="135" t="s">
        <v>30</v>
      </c>
      <c r="B4" s="136">
        <v>1</v>
      </c>
      <c r="C4" s="137">
        <v>2</v>
      </c>
      <c r="D4" s="137" t="s">
        <v>259</v>
      </c>
      <c r="E4" s="137" t="s">
        <v>260</v>
      </c>
      <c r="F4" s="138">
        <v>4</v>
      </c>
      <c r="G4" s="138" t="s">
        <v>261</v>
      </c>
      <c r="H4" s="138" t="s">
        <v>262</v>
      </c>
      <c r="I4" s="139" t="s">
        <v>223</v>
      </c>
      <c r="J4" s="139" t="s">
        <v>224</v>
      </c>
      <c r="K4" s="139" t="s">
        <v>263</v>
      </c>
      <c r="L4" s="139">
        <v>7</v>
      </c>
      <c r="M4" s="139" t="s">
        <v>264</v>
      </c>
      <c r="N4" s="139" t="s">
        <v>265</v>
      </c>
      <c r="O4" s="139" t="s">
        <v>227</v>
      </c>
      <c r="P4" s="139" t="s">
        <v>228</v>
      </c>
      <c r="Q4" s="139" t="s">
        <v>266</v>
      </c>
      <c r="R4" s="139">
        <v>10</v>
      </c>
      <c r="S4" s="139" t="s">
        <v>267</v>
      </c>
      <c r="T4" s="139" t="s">
        <v>268</v>
      </c>
      <c r="U4" s="139">
        <v>12</v>
      </c>
      <c r="V4" s="139" t="s">
        <v>269</v>
      </c>
      <c r="W4" s="139" t="s">
        <v>270</v>
      </c>
      <c r="X4" s="139" t="s">
        <v>233</v>
      </c>
      <c r="Y4" s="139" t="s">
        <v>234</v>
      </c>
      <c r="Z4" s="139" t="s">
        <v>250</v>
      </c>
      <c r="AA4" s="139" t="s">
        <v>251</v>
      </c>
      <c r="AB4" s="139" t="s">
        <v>252</v>
      </c>
      <c r="AC4" s="139" t="s">
        <v>253</v>
      </c>
      <c r="AD4" s="139" t="s">
        <v>271</v>
      </c>
      <c r="AE4" s="140" t="s">
        <v>272</v>
      </c>
    </row>
    <row r="5" spans="1:31" s="148" customFormat="1" ht="78.75" x14ac:dyDescent="0.25">
      <c r="A5" s="142"/>
      <c r="B5" s="143" t="s">
        <v>199</v>
      </c>
      <c r="C5" s="143" t="s">
        <v>103</v>
      </c>
      <c r="D5" s="143" t="s">
        <v>200</v>
      </c>
      <c r="E5" s="143" t="s">
        <v>212</v>
      </c>
      <c r="F5" s="143" t="s">
        <v>217</v>
      </c>
      <c r="G5" s="143" t="s">
        <v>299</v>
      </c>
      <c r="H5" s="143" t="s">
        <v>300</v>
      </c>
      <c r="I5" s="144" t="s">
        <v>236</v>
      </c>
      <c r="J5" s="143" t="s">
        <v>305</v>
      </c>
      <c r="K5" s="143" t="s">
        <v>306</v>
      </c>
      <c r="L5" s="144" t="s">
        <v>237</v>
      </c>
      <c r="M5" s="145" t="s">
        <v>226</v>
      </c>
      <c r="N5" s="145" t="s">
        <v>243</v>
      </c>
      <c r="O5" s="145" t="s">
        <v>257</v>
      </c>
      <c r="P5" s="145" t="s">
        <v>229</v>
      </c>
      <c r="Q5" s="145" t="s">
        <v>301</v>
      </c>
      <c r="R5" s="146" t="s">
        <v>244</v>
      </c>
      <c r="S5" s="146" t="s">
        <v>231</v>
      </c>
      <c r="T5" s="146" t="s">
        <v>302</v>
      </c>
      <c r="U5" s="146" t="s">
        <v>232</v>
      </c>
      <c r="V5" s="146" t="s">
        <v>255</v>
      </c>
      <c r="W5" s="146" t="s">
        <v>245</v>
      </c>
      <c r="X5" s="146" t="s">
        <v>246</v>
      </c>
      <c r="Y5" s="146" t="s">
        <v>247</v>
      </c>
      <c r="Z5" s="146" t="s">
        <v>248</v>
      </c>
      <c r="AA5" s="146" t="s">
        <v>249</v>
      </c>
      <c r="AB5" s="146" t="s">
        <v>318</v>
      </c>
      <c r="AC5" s="146" t="s">
        <v>258</v>
      </c>
      <c r="AD5" s="146" t="s">
        <v>273</v>
      </c>
      <c r="AE5" s="147" t="s">
        <v>274</v>
      </c>
    </row>
    <row r="6" spans="1:31" s="141" customFormat="1" x14ac:dyDescent="0.25">
      <c r="A6" s="149"/>
      <c r="B6" s="150"/>
      <c r="C6" s="150"/>
      <c r="D6" s="151"/>
      <c r="E6" s="151"/>
      <c r="F6" s="151"/>
      <c r="G6" s="151" t="s">
        <v>83</v>
      </c>
      <c r="H6" s="151" t="s">
        <v>113</v>
      </c>
      <c r="I6" s="150"/>
      <c r="J6" s="151" t="s">
        <v>83</v>
      </c>
      <c r="K6" s="151" t="s">
        <v>113</v>
      </c>
      <c r="L6" s="150"/>
      <c r="M6" s="150"/>
      <c r="N6" s="150"/>
      <c r="O6" s="150" t="s">
        <v>235</v>
      </c>
      <c r="P6" s="150"/>
      <c r="Q6" s="150" t="s">
        <v>235</v>
      </c>
      <c r="R6" s="150"/>
      <c r="S6" s="150"/>
      <c r="T6" s="150"/>
      <c r="U6" s="150"/>
      <c r="V6" s="151" t="s">
        <v>83</v>
      </c>
      <c r="W6" s="151" t="s">
        <v>113</v>
      </c>
      <c r="X6" s="151" t="s">
        <v>83</v>
      </c>
      <c r="Y6" s="151" t="s">
        <v>113</v>
      </c>
      <c r="Z6" s="151" t="s">
        <v>83</v>
      </c>
      <c r="AA6" s="151" t="s">
        <v>113</v>
      </c>
      <c r="AB6" s="152"/>
      <c r="AC6" s="152"/>
      <c r="AD6" s="152"/>
      <c r="AE6" s="153"/>
    </row>
    <row r="7" spans="1:31" s="141" customFormat="1" x14ac:dyDescent="0.25">
      <c r="A7" s="154" t="s">
        <v>8</v>
      </c>
      <c r="G7" s="155"/>
      <c r="H7" s="156"/>
      <c r="I7" s="155"/>
      <c r="J7" s="155"/>
      <c r="K7" s="156"/>
      <c r="M7" s="157"/>
      <c r="N7" s="141" t="b">
        <f>IF(M7="Yes","",IF(M7="No","N/A",IF(M7="Unknown","N/A",IF(M7="Not applicable","N/A"))))</f>
        <v>0</v>
      </c>
      <c r="P7" s="156"/>
      <c r="T7" s="141" t="b">
        <f>IF(S7="Yes","",IF(S7="No","N/A",IF(S7="Unknown","N/A",IF(S7="Not applicable","N/A"))))</f>
        <v>0</v>
      </c>
      <c r="V7" s="155"/>
      <c r="W7" s="156"/>
      <c r="X7" s="155"/>
      <c r="Y7" s="156"/>
      <c r="Z7" s="155"/>
      <c r="AA7" s="156"/>
      <c r="AC7" s="141" t="b">
        <f>IF(AB7="No","",IF(AB7="Yes","N/A",IF(AB7="Unknown","N/A",IF(AB7="Not applicable","N/A"))))</f>
        <v>0</v>
      </c>
      <c r="AD7" s="141" t="b">
        <f>IF(AB7="No","",IF(AB7="Yes","N/A",IF(AB7="Unknown","N/A",IF(AB7="Not applicable","N/A"))))</f>
        <v>0</v>
      </c>
      <c r="AE7" s="158" t="b">
        <f>IF(AB7="No","",IF(AB7="Yes","N/A",IF(AB7="Unknown","N/A",IF(AB7="Not applicable","N/A"))))</f>
        <v>0</v>
      </c>
    </row>
    <row r="8" spans="1:31" s="141" customFormat="1" x14ac:dyDescent="0.25">
      <c r="A8" s="159" t="s">
        <v>9</v>
      </c>
      <c r="G8" s="155"/>
      <c r="H8" s="156"/>
      <c r="I8" s="155"/>
      <c r="J8" s="155"/>
      <c r="K8" s="156"/>
      <c r="M8" s="157"/>
      <c r="N8" s="141" t="b">
        <f t="shared" ref="N8:N16" si="0">IF(M8="Yes","",IF(M8="No","N/A",IF(M8="Unknown","N/A",IF(M8="Not applicable","N/A"))))</f>
        <v>0</v>
      </c>
      <c r="P8" s="156"/>
      <c r="T8" s="141" t="b">
        <f t="shared" ref="T8:T16" si="1">IF(S8="Yes","",IF(S8="No","N/A",IF(S8="Unknown","N/A",IF(S8="Not applicable","N/A"))))</f>
        <v>0</v>
      </c>
      <c r="V8" s="155"/>
      <c r="W8" s="156"/>
      <c r="X8" s="155"/>
      <c r="Y8" s="156"/>
      <c r="Z8" s="155"/>
      <c r="AA8" s="156"/>
      <c r="AC8" s="141" t="b">
        <f t="shared" ref="AC8" si="2">IF(AB8="No","",IF(AB8="Yes","N/A",IF(AB8="Unknown","N/A",IF(AB8="Not applicable","N/A"))))</f>
        <v>0</v>
      </c>
      <c r="AD8" s="141" t="b">
        <f t="shared" ref="AD8:AD16" si="3">IF(AB8="No","",IF(AB8="Yes","N/A",IF(AB8="Unknown","N/A",IF(AB8="Not applicable","N/A"))))</f>
        <v>0</v>
      </c>
      <c r="AE8" s="160" t="b">
        <f t="shared" ref="AE8:AE16" si="4">IF(AB8="No","",IF(AB8="Yes","N/A",IF(AB8="Unknown","N/A",IF(AB8="Not applicable","N/A"))))</f>
        <v>0</v>
      </c>
    </row>
    <row r="9" spans="1:31" s="141" customFormat="1" x14ac:dyDescent="0.25">
      <c r="A9" s="159" t="s">
        <v>10</v>
      </c>
      <c r="G9" s="155"/>
      <c r="H9" s="156"/>
      <c r="I9" s="155"/>
      <c r="J9" s="155"/>
      <c r="K9" s="156"/>
      <c r="M9" s="156"/>
      <c r="N9" s="141" t="b">
        <f t="shared" si="0"/>
        <v>0</v>
      </c>
      <c r="P9" s="156"/>
      <c r="T9" s="141" t="b">
        <f t="shared" si="1"/>
        <v>0</v>
      </c>
      <c r="V9" s="155"/>
      <c r="W9" s="156"/>
      <c r="X9" s="155"/>
      <c r="Y9" s="156"/>
      <c r="Z9" s="155"/>
      <c r="AA9" s="156"/>
      <c r="AC9" s="141" t="b">
        <f t="shared" ref="AC9" si="5">IF(AB9="No","",IF(AB9="Yes","N/A",IF(AB9="Unknown","N/A",IF(AB9="Not applicable","N/A"))))</f>
        <v>0</v>
      </c>
      <c r="AD9" s="141" t="b">
        <f t="shared" si="3"/>
        <v>0</v>
      </c>
      <c r="AE9" s="160" t="b">
        <f t="shared" si="4"/>
        <v>0</v>
      </c>
    </row>
    <row r="10" spans="1:31" s="141" customFormat="1" x14ac:dyDescent="0.25">
      <c r="A10" s="159" t="s">
        <v>11</v>
      </c>
      <c r="G10" s="155"/>
      <c r="H10" s="156"/>
      <c r="I10" s="155"/>
      <c r="J10" s="155"/>
      <c r="K10" s="156"/>
      <c r="M10" s="156"/>
      <c r="N10" s="141" t="b">
        <f t="shared" si="0"/>
        <v>0</v>
      </c>
      <c r="P10" s="156"/>
      <c r="T10" s="141" t="b">
        <f t="shared" si="1"/>
        <v>0</v>
      </c>
      <c r="V10" s="155"/>
      <c r="W10" s="156"/>
      <c r="X10" s="155"/>
      <c r="Y10" s="156"/>
      <c r="Z10" s="155"/>
      <c r="AA10" s="156"/>
      <c r="AC10" s="141" t="b">
        <f t="shared" ref="AC10" si="6">IF(AB10="No","",IF(AB10="Yes","N/A",IF(AB10="Unknown","N/A",IF(AB10="Not applicable","N/A"))))</f>
        <v>0</v>
      </c>
      <c r="AD10" s="141" t="b">
        <f t="shared" si="3"/>
        <v>0</v>
      </c>
      <c r="AE10" s="160" t="b">
        <f t="shared" si="4"/>
        <v>0</v>
      </c>
    </row>
    <row r="11" spans="1:31" s="141" customFormat="1" x14ac:dyDescent="0.25">
      <c r="A11" s="159" t="s">
        <v>12</v>
      </c>
      <c r="G11" s="155"/>
      <c r="H11" s="156"/>
      <c r="I11" s="155"/>
      <c r="J11" s="155"/>
      <c r="K11" s="156"/>
      <c r="M11" s="156"/>
      <c r="N11" s="141" t="b">
        <f t="shared" si="0"/>
        <v>0</v>
      </c>
      <c r="P11" s="156"/>
      <c r="T11" s="141" t="b">
        <f t="shared" si="1"/>
        <v>0</v>
      </c>
      <c r="V11" s="155"/>
      <c r="W11" s="156"/>
      <c r="X11" s="155"/>
      <c r="Y11" s="156"/>
      <c r="Z11" s="155"/>
      <c r="AA11" s="156"/>
      <c r="AC11" s="141" t="b">
        <f t="shared" ref="AC11" si="7">IF(AB11="No","",IF(AB11="Yes","N/A",IF(AB11="Unknown","N/A",IF(AB11="Not applicable","N/A"))))</f>
        <v>0</v>
      </c>
      <c r="AD11" s="141" t="b">
        <f t="shared" si="3"/>
        <v>0</v>
      </c>
      <c r="AE11" s="160" t="b">
        <f t="shared" si="4"/>
        <v>0</v>
      </c>
    </row>
    <row r="12" spans="1:31" s="141" customFormat="1" x14ac:dyDescent="0.25">
      <c r="A12" s="159" t="s">
        <v>13</v>
      </c>
      <c r="G12" s="155"/>
      <c r="H12" s="156"/>
      <c r="I12" s="155"/>
      <c r="J12" s="155"/>
      <c r="K12" s="156"/>
      <c r="M12" s="156"/>
      <c r="N12" s="141" t="b">
        <f t="shared" si="0"/>
        <v>0</v>
      </c>
      <c r="P12" s="156"/>
      <c r="T12" s="141" t="b">
        <f t="shared" si="1"/>
        <v>0</v>
      </c>
      <c r="V12" s="155"/>
      <c r="W12" s="156"/>
      <c r="X12" s="155"/>
      <c r="Y12" s="156"/>
      <c r="Z12" s="155"/>
      <c r="AA12" s="156"/>
      <c r="AC12" s="141" t="b">
        <f t="shared" ref="AC12" si="8">IF(AB12="No","",IF(AB12="Yes","N/A",IF(AB12="Unknown","N/A",IF(AB12="Not applicable","N/A"))))</f>
        <v>0</v>
      </c>
      <c r="AD12" s="141" t="b">
        <f t="shared" si="3"/>
        <v>0</v>
      </c>
      <c r="AE12" s="160" t="b">
        <f t="shared" si="4"/>
        <v>0</v>
      </c>
    </row>
    <row r="13" spans="1:31" s="141" customFormat="1" x14ac:dyDescent="0.25">
      <c r="A13" s="159" t="s">
        <v>14</v>
      </c>
      <c r="G13" s="155"/>
      <c r="H13" s="156"/>
      <c r="I13" s="155"/>
      <c r="J13" s="155"/>
      <c r="K13" s="156"/>
      <c r="M13" s="156"/>
      <c r="N13" s="141" t="b">
        <f t="shared" si="0"/>
        <v>0</v>
      </c>
      <c r="P13" s="156"/>
      <c r="T13" s="141" t="b">
        <f t="shared" si="1"/>
        <v>0</v>
      </c>
      <c r="V13" s="155"/>
      <c r="W13" s="156"/>
      <c r="X13" s="155"/>
      <c r="Y13" s="156"/>
      <c r="Z13" s="155"/>
      <c r="AA13" s="156"/>
      <c r="AC13" s="141" t="b">
        <f t="shared" ref="AC13" si="9">IF(AB13="No","",IF(AB13="Yes","N/A",IF(AB13="Unknown","N/A",IF(AB13="Not applicable","N/A"))))</f>
        <v>0</v>
      </c>
      <c r="AD13" s="141" t="b">
        <f t="shared" si="3"/>
        <v>0</v>
      </c>
      <c r="AE13" s="160" t="b">
        <f t="shared" si="4"/>
        <v>0</v>
      </c>
    </row>
    <row r="14" spans="1:31" s="141" customFormat="1" x14ac:dyDescent="0.25">
      <c r="A14" s="159" t="s">
        <v>15</v>
      </c>
      <c r="G14" s="155"/>
      <c r="H14" s="156"/>
      <c r="I14" s="155"/>
      <c r="J14" s="155"/>
      <c r="K14" s="156"/>
      <c r="M14" s="156"/>
      <c r="N14" s="141" t="b">
        <f t="shared" si="0"/>
        <v>0</v>
      </c>
      <c r="P14" s="156"/>
      <c r="T14" s="141" t="b">
        <f t="shared" si="1"/>
        <v>0</v>
      </c>
      <c r="V14" s="155"/>
      <c r="W14" s="156"/>
      <c r="X14" s="155"/>
      <c r="Y14" s="156"/>
      <c r="Z14" s="155"/>
      <c r="AA14" s="156"/>
      <c r="AC14" s="141" t="b">
        <f t="shared" ref="AC14" si="10">IF(AB14="No","",IF(AB14="Yes","N/A",IF(AB14="Unknown","N/A",IF(AB14="Not applicable","N/A"))))</f>
        <v>0</v>
      </c>
      <c r="AD14" s="141" t="b">
        <f t="shared" si="3"/>
        <v>0</v>
      </c>
      <c r="AE14" s="160" t="b">
        <f t="shared" si="4"/>
        <v>0</v>
      </c>
    </row>
    <row r="15" spans="1:31" s="141" customFormat="1" x14ac:dyDescent="0.25">
      <c r="A15" s="159" t="s">
        <v>16</v>
      </c>
      <c r="G15" s="155"/>
      <c r="H15" s="156"/>
      <c r="I15" s="155"/>
      <c r="J15" s="155"/>
      <c r="K15" s="156"/>
      <c r="M15" s="156"/>
      <c r="N15" s="141" t="b">
        <f t="shared" si="0"/>
        <v>0</v>
      </c>
      <c r="P15" s="156"/>
      <c r="T15" s="141" t="b">
        <f t="shared" si="1"/>
        <v>0</v>
      </c>
      <c r="V15" s="155"/>
      <c r="W15" s="156"/>
      <c r="X15" s="155"/>
      <c r="Y15" s="156"/>
      <c r="Z15" s="155"/>
      <c r="AA15" s="156"/>
      <c r="AC15" s="141" t="b">
        <f t="shared" ref="AC15" si="11">IF(AB15="No","",IF(AB15="Yes","N/A",IF(AB15="Unknown","N/A",IF(AB15="Not applicable","N/A"))))</f>
        <v>0</v>
      </c>
      <c r="AD15" s="141" t="b">
        <f t="shared" si="3"/>
        <v>0</v>
      </c>
      <c r="AE15" s="160" t="b">
        <f t="shared" si="4"/>
        <v>0</v>
      </c>
    </row>
    <row r="16" spans="1:31" s="141" customFormat="1" ht="79.5" thickBot="1" x14ac:dyDescent="0.3">
      <c r="A16" s="161" t="s">
        <v>106</v>
      </c>
      <c r="B16" s="162"/>
      <c r="C16" s="162"/>
      <c r="D16" s="162"/>
      <c r="E16" s="162"/>
      <c r="F16" s="162"/>
      <c r="G16" s="163"/>
      <c r="H16" s="164"/>
      <c r="I16" s="163"/>
      <c r="J16" s="163"/>
      <c r="K16" s="164"/>
      <c r="L16" s="162"/>
      <c r="M16" s="164"/>
      <c r="N16" s="162" t="b">
        <f t="shared" si="0"/>
        <v>0</v>
      </c>
      <c r="O16" s="162"/>
      <c r="P16" s="164"/>
      <c r="Q16" s="162"/>
      <c r="R16" s="162"/>
      <c r="S16" s="162"/>
      <c r="T16" s="162" t="b">
        <f t="shared" si="1"/>
        <v>0</v>
      </c>
      <c r="U16" s="162"/>
      <c r="V16" s="163"/>
      <c r="W16" s="164"/>
      <c r="X16" s="163"/>
      <c r="Y16" s="164"/>
      <c r="Z16" s="163"/>
      <c r="AA16" s="164"/>
      <c r="AB16" s="162"/>
      <c r="AC16" s="162" t="b">
        <f t="shared" ref="AC16" si="12">IF(AB16="No","",IF(AB16="Yes","N/A",IF(AB16="Unknown","N/A",IF(AB16="Not applicable","N/A"))))</f>
        <v>0</v>
      </c>
      <c r="AD16" s="162" t="b">
        <f t="shared" si="3"/>
        <v>0</v>
      </c>
      <c r="AE16" s="165" t="b">
        <f t="shared" si="4"/>
        <v>0</v>
      </c>
    </row>
    <row r="17" spans="1:31" s="141" customFormat="1" x14ac:dyDescent="0.25">
      <c r="A17" s="144"/>
      <c r="I17" s="156"/>
      <c r="K17" s="156"/>
      <c r="O17" s="156"/>
      <c r="P17" s="156"/>
    </row>
    <row r="18" spans="1:31" s="167" customFormat="1" x14ac:dyDescent="0.25">
      <c r="A18" s="166" t="s">
        <v>17</v>
      </c>
      <c r="M18" s="167">
        <f t="shared" ref="M18:N18" si="13">COUNTIF(M7:M16,"Yes")</f>
        <v>0</v>
      </c>
      <c r="N18" s="167">
        <f t="shared" si="13"/>
        <v>0</v>
      </c>
      <c r="R18" s="167">
        <f>COUNTIF(R7:R16,"Yes")</f>
        <v>0</v>
      </c>
      <c r="S18" s="167">
        <f>COUNTIF(S7:S16,"Yes")</f>
        <v>0</v>
      </c>
      <c r="T18" s="167">
        <f>COUNTIF(T7:T16,"Yes")</f>
        <v>0</v>
      </c>
      <c r="U18" s="167">
        <f t="shared" ref="U18" si="14">COUNTIF(U7:U16,"Yes")</f>
        <v>0</v>
      </c>
      <c r="AB18" s="167">
        <f t="shared" ref="AB18:AE18" si="15">COUNTIF(AB7:AB16,"Yes")</f>
        <v>0</v>
      </c>
      <c r="AC18" s="167">
        <f t="shared" si="15"/>
        <v>0</v>
      </c>
      <c r="AD18" s="167">
        <f t="shared" si="15"/>
        <v>0</v>
      </c>
      <c r="AE18" s="167">
        <f t="shared" si="15"/>
        <v>0</v>
      </c>
    </row>
    <row r="19" spans="1:31" s="169" customFormat="1" x14ac:dyDescent="0.25">
      <c r="A19" s="168" t="s">
        <v>18</v>
      </c>
      <c r="B19" s="141"/>
      <c r="C19" s="141"/>
      <c r="D19" s="141"/>
      <c r="E19" s="141"/>
      <c r="F19" s="141"/>
      <c r="G19" s="141"/>
      <c r="H19" s="141"/>
      <c r="I19" s="141"/>
      <c r="K19" s="141"/>
      <c r="M19" s="169" t="str">
        <f t="shared" ref="M19:N19" si="16">IF(ISERROR(M18/M22),"%",M18/M22*100)</f>
        <v>%</v>
      </c>
      <c r="N19" s="169" t="str">
        <f t="shared" si="16"/>
        <v>%</v>
      </c>
      <c r="O19" s="141"/>
      <c r="P19" s="141"/>
      <c r="Q19" s="141"/>
      <c r="R19" s="169" t="str">
        <f>IF(ISERROR(R18/R22),"%",R18/R22*100)</f>
        <v>%</v>
      </c>
      <c r="S19" s="169" t="str">
        <f>IF(ISERROR(S18/S22),"%",S18/S22*100)</f>
        <v>%</v>
      </c>
      <c r="T19" s="169" t="str">
        <f>IF(ISERROR(T18/T22),"%",T18/T22*100)</f>
        <v>%</v>
      </c>
      <c r="U19" s="169" t="str">
        <f t="shared" ref="U19:AE19" si="17">IF(ISERROR(U18/U22),"%",U18/U22*100)</f>
        <v>%</v>
      </c>
      <c r="AB19" s="169" t="str">
        <f t="shared" si="17"/>
        <v>%</v>
      </c>
      <c r="AC19" s="169" t="str">
        <f t="shared" si="17"/>
        <v>%</v>
      </c>
      <c r="AD19" s="169" t="str">
        <f t="shared" si="17"/>
        <v>%</v>
      </c>
      <c r="AE19" s="169" t="str">
        <f t="shared" si="17"/>
        <v>%</v>
      </c>
    </row>
    <row r="20" spans="1:31" s="167" customFormat="1" x14ac:dyDescent="0.25">
      <c r="A20" s="166" t="s">
        <v>19</v>
      </c>
      <c r="M20" s="167">
        <f t="shared" ref="M20:N20" si="18">COUNTIF(M7:M16,"No")</f>
        <v>0</v>
      </c>
      <c r="N20" s="167">
        <f t="shared" si="18"/>
        <v>0</v>
      </c>
      <c r="R20" s="167">
        <f>COUNTIF(R7:R16,"No")</f>
        <v>0</v>
      </c>
      <c r="S20" s="167">
        <f>COUNTIF(S7:S16,"No")</f>
        <v>0</v>
      </c>
      <c r="T20" s="167">
        <f>COUNTIF(T7:T16,"No")</f>
        <v>0</v>
      </c>
      <c r="U20" s="167">
        <f t="shared" ref="U20" si="19">COUNTIF(U7:U16,"No")</f>
        <v>0</v>
      </c>
      <c r="AB20" s="167">
        <f t="shared" ref="AB20:AE20" si="20">COUNTIF(AB7:AB16,"No")</f>
        <v>0</v>
      </c>
      <c r="AC20" s="167">
        <f t="shared" si="20"/>
        <v>0</v>
      </c>
      <c r="AD20" s="167">
        <f t="shared" si="20"/>
        <v>0</v>
      </c>
      <c r="AE20" s="167">
        <f t="shared" si="20"/>
        <v>0</v>
      </c>
    </row>
    <row r="21" spans="1:31" s="169" customFormat="1" x14ac:dyDescent="0.25">
      <c r="A21" s="168" t="s">
        <v>20</v>
      </c>
      <c r="B21" s="141"/>
      <c r="C21" s="141"/>
      <c r="D21" s="141"/>
      <c r="E21" s="141"/>
      <c r="F21" s="141"/>
      <c r="G21" s="141"/>
      <c r="H21" s="141"/>
      <c r="I21" s="141"/>
      <c r="K21" s="141"/>
      <c r="M21" s="169" t="str">
        <f t="shared" ref="M21:N21" si="21">IF(ISERROR(M20/M22),"%",M20/M22*100)</f>
        <v>%</v>
      </c>
      <c r="N21" s="169" t="str">
        <f t="shared" si="21"/>
        <v>%</v>
      </c>
      <c r="O21" s="141"/>
      <c r="P21" s="141"/>
      <c r="Q21" s="141"/>
      <c r="R21" s="169" t="str">
        <f>IF(ISERROR(R20/R22),"%",R20/R22*100)</f>
        <v>%</v>
      </c>
      <c r="S21" s="169" t="str">
        <f>IF(ISERROR(S20/S22),"%",S20/S22*100)</f>
        <v>%</v>
      </c>
      <c r="T21" s="169" t="str">
        <f>IF(ISERROR(T20/T22),"%",T20/T22*100)</f>
        <v>%</v>
      </c>
      <c r="U21" s="169" t="str">
        <f t="shared" ref="U21:AE21" si="22">IF(ISERROR(U20/U22),"%",U20/U22*100)</f>
        <v>%</v>
      </c>
      <c r="AB21" s="169" t="str">
        <f t="shared" si="22"/>
        <v>%</v>
      </c>
      <c r="AC21" s="169" t="str">
        <f t="shared" si="22"/>
        <v>%</v>
      </c>
      <c r="AD21" s="169" t="str">
        <f t="shared" si="22"/>
        <v>%</v>
      </c>
      <c r="AE21" s="169" t="str">
        <f t="shared" si="22"/>
        <v>%</v>
      </c>
    </row>
    <row r="22" spans="1:31" s="167" customFormat="1" x14ac:dyDescent="0.25">
      <c r="A22" s="166" t="s">
        <v>21</v>
      </c>
      <c r="M22" s="167">
        <f t="shared" ref="M22:N22" si="23">SUM(M18+M20)</f>
        <v>0</v>
      </c>
      <c r="N22" s="167">
        <f t="shared" si="23"/>
        <v>0</v>
      </c>
      <c r="R22" s="167">
        <f>SUM(R18+R20)</f>
        <v>0</v>
      </c>
      <c r="S22" s="167">
        <f>SUM(S18+S20)</f>
        <v>0</v>
      </c>
      <c r="T22" s="167">
        <f>SUM(T18+T20)</f>
        <v>0</v>
      </c>
      <c r="U22" s="167">
        <f t="shared" ref="U22" si="24">SUM(U18+U20)</f>
        <v>0</v>
      </c>
      <c r="AB22" s="167">
        <f t="shared" ref="AB22:AE22" si="25">SUM(AB18+AB20)</f>
        <v>0</v>
      </c>
      <c r="AC22" s="167">
        <f t="shared" si="25"/>
        <v>0</v>
      </c>
      <c r="AD22" s="167">
        <f t="shared" si="25"/>
        <v>0</v>
      </c>
      <c r="AE22" s="167">
        <f t="shared" si="25"/>
        <v>0</v>
      </c>
    </row>
    <row r="23" spans="1:31" s="141" customFormat="1" ht="31.5" x14ac:dyDescent="0.25">
      <c r="A23" s="168" t="s">
        <v>102</v>
      </c>
      <c r="M23" s="141">
        <f t="shared" ref="M23:N23" si="26">COUNTIF(M7:M16,"") + COUNTIF(M7:M16,"Unknown") + COUNTIF(M7:M16,"Insufficient data")</f>
        <v>10</v>
      </c>
      <c r="N23" s="141">
        <f t="shared" si="26"/>
        <v>0</v>
      </c>
      <c r="R23" s="141">
        <f>COUNTIF(R7:R16,"") + COUNTIF(R7:R16,"Unknown") + COUNTIF(R7:R16,"Insufficient data")</f>
        <v>10</v>
      </c>
      <c r="S23" s="141">
        <f>COUNTIF(S7:S16,"") + COUNTIF(S7:S16,"Unknown") + COUNTIF(S7:S16,"Insufficient data")</f>
        <v>10</v>
      </c>
      <c r="T23" s="141">
        <f>COUNTIF(T7:T16,"") + COUNTIF(T7:T16,"Unknown") + COUNTIF(T7:T16,"Insufficient data")</f>
        <v>0</v>
      </c>
      <c r="U23" s="141">
        <f t="shared" ref="U23" si="27">COUNTIF(U7:U16,"") + COUNTIF(U7:U16,"Unknown") + COUNTIF(U7:U16,"Insufficient data")</f>
        <v>10</v>
      </c>
      <c r="AB23" s="141">
        <f t="shared" ref="AB23:AE23" si="28">COUNTIF(AB7:AB16,"") + COUNTIF(AB7:AB16,"Unknown") + COUNTIF(AB7:AB16,"Insufficient data")</f>
        <v>10</v>
      </c>
      <c r="AC23" s="141">
        <f t="shared" si="28"/>
        <v>0</v>
      </c>
      <c r="AD23" s="141">
        <f t="shared" si="28"/>
        <v>0</v>
      </c>
      <c r="AE23" s="141">
        <f t="shared" si="28"/>
        <v>0</v>
      </c>
    </row>
    <row r="24" spans="1:31" s="141" customFormat="1" x14ac:dyDescent="0.25">
      <c r="A24" s="168" t="s">
        <v>24</v>
      </c>
      <c r="M24" s="141">
        <f t="shared" ref="M24:N24" si="29">COUNTIF(M7:M16,"N/A") + COUNTIF(M7:M16,"Not applicable")</f>
        <v>0</v>
      </c>
      <c r="N24" s="141">
        <f t="shared" si="29"/>
        <v>0</v>
      </c>
      <c r="R24" s="141">
        <f>COUNTIF(R7:R16,"N/A") + COUNTIF(R7:R16,"Not applicable")</f>
        <v>0</v>
      </c>
      <c r="S24" s="141">
        <f>COUNTIF(S7:S16,"N/A") + COUNTIF(S7:S16,"Not applicable")</f>
        <v>0</v>
      </c>
      <c r="T24" s="141">
        <f>COUNTIF(T7:T16,"N/A") + COUNTIF(T7:T16,"Not applicable")</f>
        <v>0</v>
      </c>
      <c r="U24" s="141">
        <f t="shared" ref="U24" si="30">COUNTIF(U7:U16,"N/A") + COUNTIF(U7:U16,"Not applicable")</f>
        <v>0</v>
      </c>
      <c r="AB24" s="141">
        <f t="shared" ref="AB24:AE24" si="31">COUNTIF(AB7:AB16,"N/A") + COUNTIF(AB7:AB16,"Not applicable")</f>
        <v>0</v>
      </c>
      <c r="AC24" s="141">
        <f t="shared" si="31"/>
        <v>0</v>
      </c>
      <c r="AD24" s="141">
        <f t="shared" si="31"/>
        <v>0</v>
      </c>
      <c r="AE24" s="141">
        <f t="shared" si="31"/>
        <v>0</v>
      </c>
    </row>
    <row r="25" spans="1:31" s="167" customFormat="1" x14ac:dyDescent="0.25">
      <c r="A25" s="166" t="s">
        <v>29</v>
      </c>
      <c r="B25" s="141"/>
      <c r="C25" s="141"/>
      <c r="D25" s="141"/>
      <c r="E25" s="141"/>
      <c r="F25" s="141"/>
      <c r="G25" s="141"/>
      <c r="H25" s="141"/>
      <c r="I25" s="141"/>
      <c r="K25" s="141"/>
      <c r="M25" s="167">
        <f t="shared" ref="M25:N25" si="32">M18+M20+M23+M24</f>
        <v>10</v>
      </c>
      <c r="N25" s="167">
        <f t="shared" si="32"/>
        <v>0</v>
      </c>
      <c r="O25" s="141"/>
      <c r="P25" s="141"/>
      <c r="Q25" s="141"/>
      <c r="R25" s="167">
        <f>R18+R20+R23+R24</f>
        <v>10</v>
      </c>
      <c r="S25" s="167">
        <f>S18+S20+S23+S24</f>
        <v>10</v>
      </c>
      <c r="T25" s="167">
        <f>T18+T20+T23+T24</f>
        <v>0</v>
      </c>
      <c r="U25" s="167">
        <f t="shared" ref="U25:AE25" si="33">U18+U20+U23+U24</f>
        <v>10</v>
      </c>
      <c r="AB25" s="167">
        <f t="shared" si="33"/>
        <v>10</v>
      </c>
      <c r="AC25" s="167">
        <f t="shared" si="33"/>
        <v>0</v>
      </c>
      <c r="AD25" s="167">
        <f t="shared" si="33"/>
        <v>0</v>
      </c>
      <c r="AE25" s="167">
        <f t="shared" si="33"/>
        <v>0</v>
      </c>
    </row>
    <row r="26" spans="1:31" s="171" customFormat="1" x14ac:dyDescent="0.25">
      <c r="A26" s="170"/>
    </row>
    <row r="27" spans="1:31" s="171" customFormat="1" x14ac:dyDescent="0.25">
      <c r="A27" s="170" t="s">
        <v>60</v>
      </c>
      <c r="B27" s="172"/>
      <c r="M27" s="171">
        <f t="shared" ref="M27:N27" si="34">COUNTIF(M7:M16,"")</f>
        <v>10</v>
      </c>
      <c r="N27" s="171">
        <f t="shared" si="34"/>
        <v>0</v>
      </c>
      <c r="R27" s="171">
        <f>COUNTIF(R7:R16,"")</f>
        <v>10</v>
      </c>
      <c r="S27" s="171">
        <f>COUNTIF(S7:S16,"")</f>
        <v>10</v>
      </c>
      <c r="T27" s="171">
        <f>COUNTIF(T7:T16,"")</f>
        <v>0</v>
      </c>
      <c r="U27" s="171">
        <f t="shared" ref="U27" si="35">COUNTIF(U7:U16,"")</f>
        <v>10</v>
      </c>
      <c r="AB27" s="171">
        <f t="shared" ref="AB27:AE27" si="36">COUNTIF(AB7:AB16,"")</f>
        <v>10</v>
      </c>
      <c r="AC27" s="171">
        <f t="shared" si="36"/>
        <v>0</v>
      </c>
      <c r="AD27" s="171">
        <f t="shared" si="36"/>
        <v>0</v>
      </c>
      <c r="AE27" s="171">
        <f t="shared" si="36"/>
        <v>0</v>
      </c>
    </row>
    <row r="28" spans="1:31" s="171" customFormat="1" x14ac:dyDescent="0.25">
      <c r="A28" s="170" t="s">
        <v>71</v>
      </c>
      <c r="I28" s="172"/>
      <c r="K28" s="172"/>
      <c r="M28" s="171">
        <f t="shared" ref="M28:N28" si="37">+M23</f>
        <v>10</v>
      </c>
      <c r="N28" s="171">
        <f t="shared" si="37"/>
        <v>0</v>
      </c>
      <c r="O28" s="172"/>
      <c r="P28" s="172"/>
      <c r="R28" s="171">
        <f>+R23</f>
        <v>10</v>
      </c>
      <c r="S28" s="171">
        <f>+S23</f>
        <v>10</v>
      </c>
      <c r="T28" s="171">
        <f>+T23</f>
        <v>0</v>
      </c>
      <c r="U28" s="171">
        <f t="shared" ref="U28" si="38">+U23</f>
        <v>10</v>
      </c>
      <c r="AB28" s="171">
        <f t="shared" ref="AB28:AE28" si="39">+AB23</f>
        <v>10</v>
      </c>
      <c r="AC28" s="171">
        <f t="shared" si="39"/>
        <v>0</v>
      </c>
      <c r="AD28" s="171">
        <f t="shared" si="39"/>
        <v>0</v>
      </c>
      <c r="AE28" s="171">
        <f t="shared" si="39"/>
        <v>0</v>
      </c>
    </row>
    <row r="29" spans="1:31" s="174" customFormat="1" ht="47.25" x14ac:dyDescent="0.25">
      <c r="A29" s="173" t="s">
        <v>96</v>
      </c>
      <c r="B29" s="172"/>
      <c r="C29" s="171"/>
      <c r="D29" s="171"/>
      <c r="E29" s="171"/>
      <c r="F29" s="171"/>
      <c r="G29" s="171"/>
      <c r="H29" s="171"/>
      <c r="I29" s="171"/>
      <c r="K29" s="171"/>
      <c r="M29" s="174" t="str">
        <f t="shared" ref="M29:N29" si="40">IF(M23=M25,"No data",IF(M24=M25,"N/A",IF(M23+M24=M25,"N/A",M19)))</f>
        <v>No data</v>
      </c>
      <c r="N29" s="174" t="str">
        <f t="shared" si="40"/>
        <v>No data</v>
      </c>
      <c r="O29" s="171"/>
      <c r="P29" s="171"/>
      <c r="Q29" s="171"/>
      <c r="R29" s="174" t="str">
        <f>IF(R23=R25,"No data",IF(R24=R25,"N/A",IF(R23+R24=R25,"N/A",R19)))</f>
        <v>No data</v>
      </c>
      <c r="S29" s="174" t="str">
        <f>IF(S23=S25,"No data",IF(S24=S25,"N/A",IF(S23+S24=S25,"N/A",S19)))</f>
        <v>No data</v>
      </c>
      <c r="T29" s="174" t="str">
        <f>IF(T23=T25,"No data",IF(T24=T25,"N/A",IF(T23+T24=T25,"N/A",T19)))</f>
        <v>No data</v>
      </c>
      <c r="U29" s="174" t="str">
        <f t="shared" ref="U29" si="41">IF(U23=U25,"No data",IF(U24=U25,"N/A",IF(U23+U24=U25,"N/A",U19)))</f>
        <v>No data</v>
      </c>
      <c r="AB29" s="174" t="str">
        <f t="shared" ref="AB29:AE29" si="42">IF(AB23=AB25,"No data",IF(AB24=AB25,"N/A",IF(AB23+AB24=AB25,"N/A",AB19)))</f>
        <v>No data</v>
      </c>
      <c r="AC29" s="174" t="str">
        <f t="shared" si="42"/>
        <v>No data</v>
      </c>
      <c r="AD29" s="174" t="str">
        <f t="shared" si="42"/>
        <v>No data</v>
      </c>
      <c r="AE29" s="174" t="str">
        <f t="shared" si="42"/>
        <v>No data</v>
      </c>
    </row>
    <row r="30" spans="1:31" x14ac:dyDescent="0.25">
      <c r="A30" s="144"/>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row>
    <row r="31" spans="1:31" s="170" customFormat="1" x14ac:dyDescent="0.25">
      <c r="B31" s="175"/>
    </row>
    <row r="32" spans="1:31" s="176" customFormat="1" x14ac:dyDescent="0.25"/>
    <row r="33" spans="1:26" s="176" customFormat="1" x14ac:dyDescent="0.25"/>
    <row r="34" spans="1:26" s="176" customFormat="1" x14ac:dyDescent="0.25">
      <c r="B34" s="177"/>
    </row>
    <row r="35" spans="1:26" s="176" customFormat="1" x14ac:dyDescent="0.25"/>
    <row r="36" spans="1:26" s="176" customFormat="1" x14ac:dyDescent="0.25">
      <c r="B36" s="123"/>
      <c r="I36" s="144"/>
      <c r="J36" s="144"/>
      <c r="K36" s="144"/>
      <c r="L36" s="144"/>
      <c r="M36" s="144"/>
      <c r="N36" s="144"/>
      <c r="O36" s="144"/>
      <c r="P36" s="144"/>
      <c r="S36" s="144"/>
    </row>
    <row r="37" spans="1:26" s="176" customFormat="1" x14ac:dyDescent="0.25">
      <c r="B37" s="123"/>
      <c r="I37" s="144"/>
      <c r="J37" s="144"/>
      <c r="K37" s="144"/>
      <c r="L37" s="144"/>
      <c r="M37" s="144"/>
      <c r="N37" s="144"/>
      <c r="O37" s="144"/>
      <c r="P37" s="144"/>
      <c r="S37" s="144"/>
    </row>
    <row r="38" spans="1:26" s="123" customFormat="1" x14ac:dyDescent="0.25">
      <c r="I38" s="144"/>
      <c r="J38" s="144"/>
      <c r="K38" s="144"/>
      <c r="L38" s="144"/>
      <c r="M38" s="144"/>
      <c r="N38" s="144"/>
      <c r="O38" s="144"/>
      <c r="P38" s="144"/>
      <c r="S38" s="144"/>
      <c r="T38" s="144"/>
      <c r="U38" s="144"/>
      <c r="V38" s="144"/>
      <c r="W38" s="144"/>
      <c r="X38" s="144"/>
      <c r="Y38" s="144"/>
      <c r="Z38" s="144"/>
    </row>
    <row r="39" spans="1:26" x14ac:dyDescent="0.25">
      <c r="A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row>
    <row r="40" spans="1:26" x14ac:dyDescent="0.25">
      <c r="A40" s="144"/>
      <c r="C40" s="144"/>
      <c r="D40" s="144"/>
      <c r="E40" s="144"/>
      <c r="F40" s="144"/>
      <c r="G40" s="144"/>
      <c r="H40" s="144"/>
      <c r="Q40" s="144"/>
      <c r="R40" s="144"/>
    </row>
    <row r="41" spans="1:26" x14ac:dyDescent="0.25">
      <c r="A41" s="144"/>
      <c r="C41" s="144"/>
      <c r="D41" s="144"/>
      <c r="E41" s="144"/>
      <c r="F41" s="144"/>
      <c r="G41" s="144"/>
      <c r="H41" s="144"/>
      <c r="Q41" s="144"/>
      <c r="R41" s="144"/>
    </row>
    <row r="42" spans="1:26" x14ac:dyDescent="0.25">
      <c r="A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row>
    <row r="43" spans="1:26" x14ac:dyDescent="0.25">
      <c r="A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row>
    <row r="44" spans="1:26" x14ac:dyDescent="0.25">
      <c r="A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row>
    <row r="45" spans="1:26" x14ac:dyDescent="0.25">
      <c r="A45" s="144"/>
      <c r="B45" s="176"/>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row>
    <row r="46" spans="1:26" x14ac:dyDescent="0.25">
      <c r="A46" s="144"/>
      <c r="B46" s="176"/>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row>
    <row r="48" spans="1:26" x14ac:dyDescent="0.25">
      <c r="B48" s="144"/>
    </row>
    <row r="49" spans="2:2" x14ac:dyDescent="0.25">
      <c r="B49" s="144"/>
    </row>
    <row r="50" spans="2:2" x14ac:dyDescent="0.25">
      <c r="B50" s="144"/>
    </row>
    <row r="51" spans="2:2" x14ac:dyDescent="0.25">
      <c r="B51" s="144"/>
    </row>
    <row r="52" spans="2:2" x14ac:dyDescent="0.25">
      <c r="B52" s="144"/>
    </row>
    <row r="53" spans="2:2" x14ac:dyDescent="0.25">
      <c r="B53" s="144"/>
    </row>
    <row r="54" spans="2:2" x14ac:dyDescent="0.25">
      <c r="B54" s="144"/>
    </row>
    <row r="55" spans="2:2" x14ac:dyDescent="0.25">
      <c r="B55" s="144"/>
    </row>
  </sheetData>
  <mergeCells count="11">
    <mergeCell ref="B1:F1"/>
    <mergeCell ref="B3:C3"/>
    <mergeCell ref="D3:F3"/>
    <mergeCell ref="U1:V1"/>
    <mergeCell ref="S1:T1"/>
    <mergeCell ref="S3:AA3"/>
    <mergeCell ref="M2:R2"/>
    <mergeCell ref="S2:AA2"/>
    <mergeCell ref="G2:L2"/>
    <mergeCell ref="G3:L3"/>
    <mergeCell ref="M3:R3"/>
  </mergeCells>
  <conditionalFormatting sqref="N7:N16">
    <cfRule type="expression" dxfId="5" priority="2">
      <formula>(N7:N16="No")</formula>
    </cfRule>
  </conditionalFormatting>
  <conditionalFormatting sqref="R7:U16">
    <cfRule type="expression" dxfId="4" priority="1">
      <formula>(R7:R16="No")</formula>
    </cfRule>
  </conditionalFormatting>
  <conditionalFormatting sqref="AB7:AE16">
    <cfRule type="expression" dxfId="3" priority="3">
      <formula>(AB7:AB16="No")</formula>
    </cfRule>
  </conditionalFormatting>
  <dataValidations count="2">
    <dataValidation type="list" allowBlank="1" showInputMessage="1" showErrorMessage="1" sqref="I7:I16 M7:N16 P7:P16 S7:U16 AB7:AC16 AD7:AE16" xr:uid="{07AF25C2-C3FF-4CC2-9453-E1738277A9CD}">
      <formula1>Answer3</formula1>
    </dataValidation>
    <dataValidation type="date" allowBlank="1" showInputMessage="1" showErrorMessage="1" sqref="I17:I19 K17:K19 O17:P19" xr:uid="{1553D84B-9086-4F8C-96C9-3AEF8DFD6A0D}">
      <formula1>40179</formula1>
      <formula2>58441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906737C-2F28-417A-AFAB-C79A01CF78BA}">
          <x14:formula1>
            <xm:f>answer_sheet!$C$2:$C$4</xm:f>
          </x14:formula1>
          <xm:sqref>C7:C16</xm:sqref>
        </x14:dataValidation>
        <x14:dataValidation type="list" allowBlank="1" showInputMessage="1" showErrorMessage="1" xr:uid="{87C87481-FDF6-49A3-B237-E158E83B3115}">
          <x14:formula1>
            <xm:f>answer_sheet!$CD$2:$CD$12</xm:f>
          </x14:formula1>
          <xm:sqref>D7:D16</xm:sqref>
        </x14:dataValidation>
        <x14:dataValidation type="list" allowBlank="1" showInputMessage="1" showErrorMessage="1" xr:uid="{1BF801FC-96E9-40C7-B4EC-FFA6206D2C10}">
          <x14:formula1>
            <xm:f>answer_sheet!$CF$2:$CF$4</xm:f>
          </x14:formula1>
          <xm:sqref>E7:E16</xm:sqref>
        </x14:dataValidation>
        <x14:dataValidation type="list" allowBlank="1" showInputMessage="1" showErrorMessage="1" xr:uid="{222324EA-707B-420A-AF99-3A3CFB36B4DE}">
          <x14:formula1>
            <xm:f>answer_sheet!$CH$2:$CH$5</xm:f>
          </x14:formula1>
          <xm:sqref>F7:F16</xm:sqref>
        </x14:dataValidation>
        <x14:dataValidation type="list" allowBlank="1" showInputMessage="1" showErrorMessage="1" xr:uid="{914F2083-C62A-436E-8F7B-4D0A877649C7}">
          <x14:formula1>
            <xm:f>answer_sheet!$CJ$2:$CJ$7</xm:f>
          </x14:formula1>
          <xm:sqref>L7:L16</xm:sqref>
        </x14:dataValidation>
        <x14:dataValidation type="list" allowBlank="1" showInputMessage="1" showErrorMessage="1" xr:uid="{DB0971E7-63EC-4DC7-8771-36A9CE8CB5EA}">
          <x14:formula1>
            <xm:f>answer_sheet!$G$2:$G$4</xm:f>
          </x14:formula1>
          <xm:sqref>R7:R16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3"/>
  <sheetViews>
    <sheetView showGridLines="0" zoomScale="75" zoomScaleNormal="75" workbookViewId="0">
      <selection activeCell="L11" sqref="L11"/>
    </sheetView>
  </sheetViews>
  <sheetFormatPr defaultRowHeight="15" x14ac:dyDescent="0.25"/>
  <cols>
    <col min="6" max="6" width="8.28515625" customWidth="1"/>
    <col min="7" max="7" width="32.7109375" style="49" customWidth="1"/>
    <col min="8" max="8" width="28.28515625" style="49" customWidth="1"/>
    <col min="9" max="9" width="7.5703125" customWidth="1"/>
    <col min="10" max="10" width="7.28515625" customWidth="1"/>
    <col min="11" max="11" width="35.85546875" customWidth="1"/>
    <col min="12" max="12" width="31.42578125" customWidth="1"/>
    <col min="13" max="13" width="32.85546875" customWidth="1"/>
    <col min="14" max="14" width="34.5703125" customWidth="1"/>
    <col min="15" max="15" width="28.28515625" customWidth="1"/>
    <col min="16" max="16" width="36.7109375" customWidth="1"/>
  </cols>
  <sheetData>
    <row r="1" spans="1:17" ht="36" customHeight="1" x14ac:dyDescent="0.25">
      <c r="G1" s="98" t="s">
        <v>81</v>
      </c>
      <c r="H1" s="99"/>
      <c r="I1" s="43"/>
      <c r="K1" s="102" t="s">
        <v>108</v>
      </c>
      <c r="L1" s="103"/>
    </row>
    <row r="2" spans="1:17" x14ac:dyDescent="0.25">
      <c r="G2" s="44" t="s">
        <v>275</v>
      </c>
      <c r="H2" s="44" t="s">
        <v>276</v>
      </c>
      <c r="I2" s="45"/>
    </row>
    <row r="3" spans="1:17" x14ac:dyDescent="0.25">
      <c r="G3" s="46" t="s">
        <v>264</v>
      </c>
      <c r="H3" s="46" t="s">
        <v>267</v>
      </c>
      <c r="I3" s="47"/>
      <c r="K3" s="100" t="s">
        <v>31</v>
      </c>
      <c r="L3" s="101"/>
    </row>
    <row r="4" spans="1:17" x14ac:dyDescent="0.25">
      <c r="G4" s="46" t="s">
        <v>265</v>
      </c>
      <c r="H4" s="46" t="s">
        <v>268</v>
      </c>
      <c r="I4" s="47"/>
      <c r="K4" s="44" t="s">
        <v>275</v>
      </c>
      <c r="L4" s="44" t="s">
        <v>276</v>
      </c>
    </row>
    <row r="5" spans="1:17" x14ac:dyDescent="0.25">
      <c r="G5" s="46">
        <v>10</v>
      </c>
      <c r="H5" s="46">
        <v>12</v>
      </c>
      <c r="K5" s="48" t="str">
        <f>+'Audit Tool'!M29</f>
        <v>No data</v>
      </c>
      <c r="L5" s="48" t="str">
        <f>+'Audit Tool'!S29</f>
        <v>No data</v>
      </c>
    </row>
    <row r="6" spans="1:17" x14ac:dyDescent="0.25">
      <c r="H6" s="46" t="s">
        <v>252</v>
      </c>
      <c r="K6" s="48" t="str">
        <f>+'Audit Tool'!N29</f>
        <v>No data</v>
      </c>
      <c r="L6" s="48" t="str">
        <f>+'Audit Tool'!T29</f>
        <v>No data</v>
      </c>
    </row>
    <row r="7" spans="1:17" x14ac:dyDescent="0.25">
      <c r="H7" s="46" t="s">
        <v>253</v>
      </c>
      <c r="I7" s="4"/>
      <c r="J7" s="4"/>
      <c r="K7" s="48" t="str">
        <f>+'Audit Tool'!R29</f>
        <v>No data</v>
      </c>
      <c r="L7" s="48" t="str">
        <f>+'Audit Tool'!U29</f>
        <v>No data</v>
      </c>
    </row>
    <row r="8" spans="1:17" x14ac:dyDescent="0.25">
      <c r="H8" s="46" t="s">
        <v>271</v>
      </c>
      <c r="I8" s="4"/>
      <c r="J8" s="4"/>
      <c r="K8" s="4"/>
      <c r="L8" s="48" t="str">
        <f>+'Audit Tool'!AB29</f>
        <v>No data</v>
      </c>
    </row>
    <row r="9" spans="1:17" ht="21" customHeight="1" x14ac:dyDescent="0.25">
      <c r="H9" s="46" t="s">
        <v>272</v>
      </c>
      <c r="I9" s="45"/>
      <c r="L9" s="48" t="str">
        <f>+'Audit Tool'!AC29</f>
        <v>No data</v>
      </c>
    </row>
    <row r="10" spans="1:17" ht="12.75" customHeight="1" x14ac:dyDescent="0.25">
      <c r="L10" s="48" t="str">
        <f>+'Audit Tool'!AD29</f>
        <v>No data</v>
      </c>
    </row>
    <row r="11" spans="1:17" ht="15" customHeight="1" x14ac:dyDescent="0.25">
      <c r="L11" s="48" t="str">
        <f>+'Audit Tool'!AE29</f>
        <v>No data</v>
      </c>
    </row>
    <row r="13" spans="1:17" ht="96" customHeight="1" x14ac:dyDescent="0.25">
      <c r="G13" s="51" t="s">
        <v>70</v>
      </c>
      <c r="H13" s="53" t="s">
        <v>32</v>
      </c>
      <c r="K13" s="44" t="s">
        <v>275</v>
      </c>
      <c r="L13" s="44" t="s">
        <v>276</v>
      </c>
    </row>
    <row r="14" spans="1:17" s="23" customFormat="1" ht="19.5" customHeight="1" x14ac:dyDescent="0.25">
      <c r="A14" s="96"/>
      <c r="B14" s="97"/>
      <c r="C14" s="97"/>
      <c r="G14" s="54" t="s">
        <v>33</v>
      </c>
      <c r="H14" s="55" t="s">
        <v>112</v>
      </c>
      <c r="I14" s="49"/>
      <c r="K14" s="50" t="str">
        <f>IF(K5="No data", "No data", IF(K5="NA","NA",IF(K5="%","%", SUM(K5:K7)/COUNT(K5:K7))))</f>
        <v>No data</v>
      </c>
      <c r="L14" s="50" t="str">
        <f>IF(L5="No data", "No data", IF(L5="NA","NA",IF(L5="%","%", SUM(L5:L11)/COUNT(L5:L11))))</f>
        <v>No data</v>
      </c>
      <c r="O14"/>
      <c r="P14"/>
      <c r="Q14"/>
    </row>
    <row r="15" spans="1:17" x14ac:dyDescent="0.25">
      <c r="G15" s="56" t="s">
        <v>34</v>
      </c>
      <c r="H15" s="57" t="s">
        <v>111</v>
      </c>
      <c r="I15" s="49"/>
    </row>
    <row r="16" spans="1:17" x14ac:dyDescent="0.25">
      <c r="G16" s="58" t="s">
        <v>35</v>
      </c>
      <c r="H16" s="59" t="s">
        <v>36</v>
      </c>
      <c r="I16" s="49"/>
    </row>
    <row r="17" spans="1:9" x14ac:dyDescent="0.25">
      <c r="I17" s="49"/>
    </row>
    <row r="18" spans="1:9" x14ac:dyDescent="0.25">
      <c r="A18" s="4"/>
      <c r="B18" s="4"/>
      <c r="C18" s="4"/>
      <c r="D18" s="4"/>
      <c r="E18" s="4"/>
      <c r="F18" s="4"/>
    </row>
    <row r="19" spans="1:9" ht="15" customHeight="1" x14ac:dyDescent="0.25">
      <c r="A19" s="4"/>
    </row>
    <row r="21" spans="1:9" ht="93.75" customHeight="1" x14ac:dyDescent="0.25"/>
    <row r="27" spans="1:9" x14ac:dyDescent="0.25">
      <c r="H27" s="52"/>
    </row>
    <row r="28" spans="1:9" x14ac:dyDescent="0.25">
      <c r="H28" s="52"/>
    </row>
    <row r="29" spans="1:9" x14ac:dyDescent="0.25">
      <c r="H29" s="52"/>
    </row>
    <row r="32" spans="1:9" x14ac:dyDescent="0.25">
      <c r="H32" s="52"/>
    </row>
    <row r="33" spans="8:8" x14ac:dyDescent="0.25">
      <c r="H33" s="52"/>
    </row>
  </sheetData>
  <mergeCells count="4">
    <mergeCell ref="A14:C14"/>
    <mergeCell ref="G1:H1"/>
    <mergeCell ref="K3:L3"/>
    <mergeCell ref="K1:L1"/>
  </mergeCells>
  <conditionalFormatting sqref="K14:L14">
    <cfRule type="cellIs" dxfId="2" priority="1" operator="between">
      <formula>0</formula>
      <formula>49</formula>
    </cfRule>
    <cfRule type="cellIs" dxfId="1" priority="2" operator="between">
      <formula>50</formula>
      <formula>89</formula>
    </cfRule>
    <cfRule type="cellIs" dxfId="0" priority="4" operator="between">
      <formula>90</formula>
      <formula>100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B44BF-3C42-4B3B-BEDE-7D1AA5D8A773}">
  <sheetPr>
    <pageSetUpPr fitToPage="1"/>
  </sheetPr>
  <dimension ref="A1:G8"/>
  <sheetViews>
    <sheetView zoomScaleNormal="100" workbookViewId="0">
      <selection sqref="A1:A2"/>
    </sheetView>
  </sheetViews>
  <sheetFormatPr defaultColWidth="9.140625" defaultRowHeight="15.75" x14ac:dyDescent="0.25"/>
  <cols>
    <col min="1" max="1" width="23.85546875" style="16" customWidth="1"/>
    <col min="2" max="2" width="94.85546875" style="63" customWidth="1"/>
    <col min="3" max="3" width="54.42578125" style="63" customWidth="1"/>
    <col min="4" max="4" width="51.7109375" style="4" customWidth="1"/>
    <col min="5" max="5" width="67" style="4" customWidth="1"/>
    <col min="6" max="6" width="79" style="4" customWidth="1"/>
    <col min="7" max="7" width="54.5703125" style="4" customWidth="1"/>
    <col min="8" max="16384" width="9.140625" style="4"/>
  </cols>
  <sheetData>
    <row r="1" spans="1:7" ht="21" customHeight="1" x14ac:dyDescent="0.25">
      <c r="A1" s="104" t="s">
        <v>3</v>
      </c>
      <c r="B1" s="62" t="s">
        <v>298</v>
      </c>
      <c r="C1" s="62"/>
    </row>
    <row r="2" spans="1:7" ht="15" x14ac:dyDescent="0.25">
      <c r="A2" s="105"/>
      <c r="B2" s="60" t="s">
        <v>193</v>
      </c>
      <c r="C2" s="61"/>
    </row>
    <row r="3" spans="1:7" ht="16.5" thickBot="1" x14ac:dyDescent="0.3">
      <c r="A3" s="66"/>
      <c r="B3" s="60"/>
      <c r="C3" s="61"/>
      <c r="D3" s="64"/>
    </row>
    <row r="4" spans="1:7" ht="36" customHeight="1" x14ac:dyDescent="0.25">
      <c r="A4" s="67" t="s">
        <v>285</v>
      </c>
      <c r="B4" s="68" t="s">
        <v>3</v>
      </c>
      <c r="C4" s="68" t="s">
        <v>166</v>
      </c>
      <c r="D4" s="68" t="s">
        <v>277</v>
      </c>
      <c r="E4" s="68" t="s">
        <v>280</v>
      </c>
      <c r="F4" s="68" t="s">
        <v>282</v>
      </c>
      <c r="G4" s="69" t="s">
        <v>284</v>
      </c>
    </row>
    <row r="5" spans="1:7" ht="345" x14ac:dyDescent="0.25">
      <c r="A5" s="75">
        <v>1</v>
      </c>
      <c r="B5" s="81" t="s">
        <v>286</v>
      </c>
      <c r="C5" s="81" t="s">
        <v>278</v>
      </c>
      <c r="D5" s="81" t="s">
        <v>279</v>
      </c>
      <c r="E5" s="82" t="s">
        <v>281</v>
      </c>
      <c r="F5" s="82" t="s">
        <v>296</v>
      </c>
      <c r="G5" s="83" t="s">
        <v>283</v>
      </c>
    </row>
    <row r="6" spans="1:7" ht="215.25" customHeight="1" x14ac:dyDescent="0.25">
      <c r="A6" s="79">
        <v>2</v>
      </c>
      <c r="B6" s="77" t="s">
        <v>297</v>
      </c>
      <c r="C6" s="80" t="s">
        <v>287</v>
      </c>
      <c r="D6" s="80" t="s">
        <v>288</v>
      </c>
      <c r="E6" s="77" t="s">
        <v>289</v>
      </c>
      <c r="F6" s="77" t="s">
        <v>295</v>
      </c>
      <c r="G6" s="78"/>
    </row>
    <row r="7" spans="1:7" ht="255.75" thickBot="1" x14ac:dyDescent="0.3">
      <c r="A7" s="76">
        <v>3</v>
      </c>
      <c r="B7" s="71" t="s">
        <v>290</v>
      </c>
      <c r="C7" s="72" t="s">
        <v>291</v>
      </c>
      <c r="D7" s="72" t="s">
        <v>292</v>
      </c>
      <c r="E7" s="71" t="s">
        <v>293</v>
      </c>
      <c r="F7" s="73" t="s">
        <v>294</v>
      </c>
      <c r="G7" s="74"/>
    </row>
    <row r="8" spans="1:7" x14ac:dyDescent="0.25">
      <c r="A8" s="65"/>
    </row>
  </sheetData>
  <mergeCells count="1">
    <mergeCell ref="A1:A2"/>
  </mergeCells>
  <hyperlinks>
    <hyperlink ref="B2" r:id="rId1" xr:uid="{7138E3DA-AD4E-4C57-B072-A4DF3C59CDAA}"/>
    <hyperlink ref="G5" r:id="rId2" location="page=2" display="https://ncepod.org.uk/2025eps/RECOMMENDATION IMPLEMENTATION SUGGESTIONS.pdf - page=2" xr:uid="{6B8D3350-DEF7-4C14-811B-A56969659D2D}"/>
  </hyperlinks>
  <pageMargins left="0.70866141732283472" right="0.70866141732283472" top="0.74803149606299213" bottom="0.74803149606299213" header="0.31496062992125984" footer="0.31496062992125984"/>
  <pageSetup paperSize="9" scale="3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3" t="s">
        <v>53</v>
      </c>
    </row>
    <row r="3" spans="1:13" x14ac:dyDescent="0.25">
      <c r="A3" t="s">
        <v>39</v>
      </c>
      <c r="C3" t="s">
        <v>23</v>
      </c>
      <c r="E3" t="s">
        <v>4</v>
      </c>
      <c r="G3" t="s">
        <v>25</v>
      </c>
      <c r="I3" t="s">
        <v>40</v>
      </c>
      <c r="K3" t="s">
        <v>26</v>
      </c>
      <c r="M3" t="s">
        <v>27</v>
      </c>
    </row>
    <row r="4" spans="1:13" x14ac:dyDescent="0.25">
      <c r="A4" t="s">
        <v>41</v>
      </c>
      <c r="C4" t="s">
        <v>46</v>
      </c>
      <c r="E4" t="s">
        <v>5</v>
      </c>
      <c r="G4" t="s">
        <v>5</v>
      </c>
      <c r="I4" t="s">
        <v>5</v>
      </c>
      <c r="K4" t="s">
        <v>5</v>
      </c>
      <c r="M4" t="s">
        <v>5</v>
      </c>
    </row>
    <row r="5" spans="1:13" x14ac:dyDescent="0.25">
      <c r="A5" t="s">
        <v>6</v>
      </c>
      <c r="C5" t="s">
        <v>45</v>
      </c>
      <c r="E5" t="s">
        <v>7</v>
      </c>
      <c r="G5" t="s">
        <v>7</v>
      </c>
      <c r="I5" t="s">
        <v>7</v>
      </c>
      <c r="K5" t="s">
        <v>7</v>
      </c>
      <c r="M5" t="s">
        <v>7</v>
      </c>
    </row>
    <row r="6" spans="1:13" x14ac:dyDescent="0.25">
      <c r="E6" t="s">
        <v>47</v>
      </c>
      <c r="I6" t="s">
        <v>56</v>
      </c>
      <c r="K6" t="s">
        <v>59</v>
      </c>
      <c r="M6" t="s">
        <v>57</v>
      </c>
    </row>
    <row r="9" spans="1:13" x14ac:dyDescent="0.25">
      <c r="A9" t="s">
        <v>28</v>
      </c>
      <c r="C9" t="s">
        <v>42</v>
      </c>
      <c r="E9" t="s">
        <v>43</v>
      </c>
      <c r="G9" t="s">
        <v>44</v>
      </c>
    </row>
    <row r="10" spans="1:13" x14ac:dyDescent="0.25">
      <c r="A10" t="s">
        <v>5</v>
      </c>
      <c r="C10" t="s">
        <v>5</v>
      </c>
      <c r="E10" t="s">
        <v>5</v>
      </c>
      <c r="G10" t="s">
        <v>5</v>
      </c>
    </row>
    <row r="11" spans="1:13" x14ac:dyDescent="0.25">
      <c r="A11" t="s">
        <v>7</v>
      </c>
      <c r="C11" t="s">
        <v>7</v>
      </c>
      <c r="E11" t="s">
        <v>7</v>
      </c>
      <c r="G11" t="s">
        <v>7</v>
      </c>
    </row>
    <row r="12" spans="1:13" x14ac:dyDescent="0.25">
      <c r="A12" t="s">
        <v>49</v>
      </c>
      <c r="C12" t="s">
        <v>48</v>
      </c>
      <c r="E12" t="s">
        <v>58</v>
      </c>
      <c r="G12" t="s">
        <v>49</v>
      </c>
    </row>
    <row r="13" spans="1:13" x14ac:dyDescent="0.25">
      <c r="G13" t="s">
        <v>50</v>
      </c>
    </row>
    <row r="14" spans="1:13" x14ac:dyDescent="0.25">
      <c r="A14" t="s">
        <v>54</v>
      </c>
      <c r="C14" t="s">
        <v>55</v>
      </c>
    </row>
    <row r="15" spans="1:13" x14ac:dyDescent="0.25">
      <c r="A15" t="s">
        <v>5</v>
      </c>
      <c r="C15" t="s">
        <v>5</v>
      </c>
    </row>
    <row r="16" spans="1:13" x14ac:dyDescent="0.25">
      <c r="A16" t="s">
        <v>7</v>
      </c>
      <c r="C16" t="s">
        <v>7</v>
      </c>
    </row>
    <row r="17" spans="1:11" x14ac:dyDescent="0.25">
      <c r="A17" t="s">
        <v>51</v>
      </c>
      <c r="C17" t="s">
        <v>52</v>
      </c>
      <c r="K17" s="1"/>
    </row>
    <row r="18" spans="1:11" x14ac:dyDescent="0.25">
      <c r="K18" s="1"/>
    </row>
    <row r="19" spans="1:11" x14ac:dyDescent="0.25">
      <c r="K19" s="1"/>
    </row>
    <row r="20" spans="1:11" x14ac:dyDescent="0.25">
      <c r="K20" s="1"/>
    </row>
    <row r="21" spans="1:11" x14ac:dyDescent="0.25">
      <c r="K21" s="1"/>
    </row>
    <row r="22" spans="1:11" x14ac:dyDescent="0.25">
      <c r="A22" s="2"/>
      <c r="C22" s="2"/>
      <c r="H22" s="3"/>
    </row>
    <row r="23" spans="1:11" x14ac:dyDescent="0.25">
      <c r="H23" s="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J12"/>
  <sheetViews>
    <sheetView workbookViewId="0">
      <selection activeCell="BX2" sqref="BX2"/>
    </sheetView>
  </sheetViews>
  <sheetFormatPr defaultColWidth="9.140625" defaultRowHeight="15" x14ac:dyDescent="0.25"/>
  <cols>
    <col min="1" max="1" width="16.140625" style="4" bestFit="1" customWidth="1"/>
    <col min="2" max="2" width="16.140625" style="4" customWidth="1"/>
    <col min="3" max="3" width="16.140625" style="4" bestFit="1" customWidth="1"/>
    <col min="4" max="4" width="16.140625" style="4" customWidth="1"/>
    <col min="5" max="5" width="8.7109375" style="4" bestFit="1" customWidth="1"/>
    <col min="6" max="6" width="5.42578125" style="4" bestFit="1" customWidth="1"/>
    <col min="7" max="9" width="13.42578125" style="4" customWidth="1"/>
    <col min="10" max="10" width="9.140625" style="4"/>
    <col min="11" max="11" width="16.7109375" style="4" bestFit="1" customWidth="1"/>
    <col min="12" max="12" width="8.7109375" style="4" bestFit="1" customWidth="1"/>
    <col min="13" max="13" width="15.85546875" style="4" customWidth="1"/>
    <col min="14" max="14" width="8.7109375" style="4" bestFit="1" customWidth="1"/>
    <col min="15" max="17" width="14.42578125" style="4" customWidth="1"/>
    <col min="18" max="18" width="9.7109375" style="4" bestFit="1" customWidth="1"/>
    <col min="19" max="19" width="17" style="4" customWidth="1"/>
    <col min="20" max="20" width="9.7109375" style="4" bestFit="1" customWidth="1"/>
    <col min="21" max="21" width="13.42578125" style="4" customWidth="1"/>
    <col min="22" max="22" width="9.7109375" style="4" bestFit="1" customWidth="1"/>
    <col min="23" max="23" width="13.42578125" style="4" customWidth="1"/>
    <col min="24" max="24" width="9.7109375" style="4" bestFit="1" customWidth="1"/>
    <col min="25" max="25" width="13.42578125" style="4" customWidth="1"/>
    <col min="26" max="26" width="9.7109375" style="4" bestFit="1" customWidth="1"/>
    <col min="27" max="27" width="13.42578125" style="4" customWidth="1"/>
    <col min="28" max="28" width="10.7109375" style="4" bestFit="1" customWidth="1"/>
    <col min="29" max="29" width="19.85546875" style="4" customWidth="1"/>
    <col min="30" max="30" width="10.85546875" style="4" bestFit="1" customWidth="1"/>
    <col min="31" max="31" width="19.85546875" style="4" customWidth="1"/>
    <col min="32" max="32" width="9.7109375" style="4" bestFit="1" customWidth="1"/>
    <col min="33" max="33" width="19.85546875" style="4" customWidth="1"/>
    <col min="34" max="34" width="9.7109375" style="4" bestFit="1" customWidth="1"/>
    <col min="35" max="35" width="19.85546875" style="4" customWidth="1"/>
    <col min="36" max="36" width="9.7109375" style="4" bestFit="1" customWidth="1"/>
    <col min="37" max="37" width="19.85546875" style="4" customWidth="1"/>
    <col min="38" max="38" width="22.85546875" style="4" customWidth="1"/>
    <col min="39" max="39" width="9.140625" style="4"/>
    <col min="40" max="40" width="16.5703125" style="4" customWidth="1"/>
    <col min="41" max="41" width="9.140625" style="4"/>
    <col min="42" max="42" width="19.85546875" style="4" customWidth="1"/>
    <col min="43" max="43" width="9.140625" style="4"/>
    <col min="44" max="44" width="10.5703125" style="4" customWidth="1"/>
    <col min="45" max="45" width="9.140625" style="4"/>
    <col min="46" max="46" width="40" style="4" bestFit="1" customWidth="1"/>
    <col min="47" max="47" width="9.140625" style="4"/>
    <col min="48" max="48" width="46.85546875" style="4" bestFit="1" customWidth="1"/>
    <col min="49" max="49" width="9.140625" style="4"/>
    <col min="50" max="50" width="11.42578125" style="4" customWidth="1"/>
    <col min="51" max="51" width="9.140625" style="4"/>
    <col min="52" max="52" width="11.42578125" style="4" customWidth="1"/>
    <col min="53" max="53" width="9.140625" style="4"/>
    <col min="54" max="54" width="12.5703125" style="4" customWidth="1"/>
    <col min="56" max="56" width="10.7109375" style="4" bestFit="1" customWidth="1"/>
    <col min="58" max="60" width="12.28515625" style="4" customWidth="1"/>
    <col min="61" max="61" width="9.140625" style="4"/>
    <col min="62" max="62" width="20.5703125" style="4" customWidth="1"/>
    <col min="63" max="63" width="9.140625" style="4"/>
    <col min="64" max="64" width="30" style="4" customWidth="1"/>
    <col min="65" max="65" width="9.140625" style="4"/>
    <col min="66" max="66" width="12.140625" style="4" customWidth="1"/>
    <col min="67" max="67" width="9.140625" style="4"/>
    <col min="68" max="68" width="17.140625" style="4" customWidth="1"/>
    <col min="69" max="69" width="9.140625" style="4"/>
    <col min="70" max="70" width="21.140625" style="4" bestFit="1" customWidth="1"/>
    <col min="71" max="71" width="9.140625" style="4"/>
    <col min="72" max="72" width="12.140625" style="4" bestFit="1" customWidth="1"/>
    <col min="73" max="73" width="9.140625" style="4"/>
    <col min="74" max="74" width="11.140625" style="4" customWidth="1"/>
    <col min="75" max="75" width="9.140625" style="4"/>
    <col min="76" max="76" width="11.7109375" style="4" customWidth="1"/>
    <col min="77" max="77" width="9.140625" style="4"/>
    <col min="78" max="78" width="12" style="4" customWidth="1"/>
    <col min="79" max="79" width="9.140625" style="4"/>
    <col min="80" max="80" width="26.7109375" style="4" bestFit="1" customWidth="1"/>
    <col min="81" max="81" width="9.140625" style="4"/>
    <col min="82" max="82" width="38.5703125" style="4" customWidth="1"/>
    <col min="83" max="83" width="9.140625" style="4"/>
    <col min="84" max="84" width="20.5703125" style="4" customWidth="1"/>
    <col min="85" max="85" width="9.140625" style="4"/>
    <col min="86" max="86" width="11.42578125" style="4" customWidth="1"/>
    <col min="87" max="87" width="9.140625" style="4"/>
    <col min="88" max="88" width="14.28515625" style="4" customWidth="1"/>
    <col min="89" max="16384" width="9.140625" style="4"/>
  </cols>
  <sheetData>
    <row r="1" spans="1:88" ht="15.75" x14ac:dyDescent="0.25">
      <c r="A1" s="4" t="s">
        <v>22</v>
      </c>
      <c r="C1" s="4" t="s">
        <v>104</v>
      </c>
      <c r="E1" s="4" t="s">
        <v>23</v>
      </c>
      <c r="G1" s="4" t="s">
        <v>4</v>
      </c>
      <c r="I1" s="4" t="s">
        <v>25</v>
      </c>
      <c r="K1" s="4" t="s">
        <v>40</v>
      </c>
      <c r="M1" s="4" t="s">
        <v>26</v>
      </c>
      <c r="O1" s="4" t="s">
        <v>100</v>
      </c>
      <c r="Q1" s="4" t="s">
        <v>101</v>
      </c>
      <c r="S1" s="4" t="s">
        <v>28</v>
      </c>
      <c r="U1" s="4" t="s">
        <v>42</v>
      </c>
      <c r="W1" s="4" t="s">
        <v>43</v>
      </c>
      <c r="Y1" s="4" t="s">
        <v>44</v>
      </c>
      <c r="AA1" s="4" t="s">
        <v>54</v>
      </c>
      <c r="AC1" s="4" t="s">
        <v>55</v>
      </c>
      <c r="AE1" s="4" t="s">
        <v>82</v>
      </c>
      <c r="AG1" s="4" t="s">
        <v>84</v>
      </c>
      <c r="AI1" s="4" t="s">
        <v>85</v>
      </c>
      <c r="AK1" s="4" t="s">
        <v>86</v>
      </c>
      <c r="AN1" s="4" t="s">
        <v>92</v>
      </c>
      <c r="AP1" s="4" t="s">
        <v>84</v>
      </c>
      <c r="AR1" s="4" t="s">
        <v>85</v>
      </c>
      <c r="AT1" s="4" t="s">
        <v>86</v>
      </c>
      <c r="AV1" s="4" t="s">
        <v>92</v>
      </c>
      <c r="AX1" s="4" t="s">
        <v>119</v>
      </c>
      <c r="AZ1" s="4" t="s">
        <v>122</v>
      </c>
      <c r="BB1" s="4" t="s">
        <v>127</v>
      </c>
      <c r="BD1" s="4" t="s">
        <v>128</v>
      </c>
      <c r="BF1" s="4" t="s">
        <v>165</v>
      </c>
      <c r="BH1" s="4" t="s">
        <v>164</v>
      </c>
      <c r="BJ1" s="4" t="s">
        <v>132</v>
      </c>
      <c r="BL1" s="4" t="s">
        <v>135</v>
      </c>
      <c r="BN1" s="4" t="s">
        <v>141</v>
      </c>
      <c r="BP1" s="4" t="s">
        <v>145</v>
      </c>
      <c r="BR1" s="4" t="s">
        <v>150</v>
      </c>
      <c r="BT1" s="37" t="s">
        <v>167</v>
      </c>
      <c r="BV1" s="4" t="s">
        <v>173</v>
      </c>
      <c r="BX1" s="4" t="s">
        <v>176</v>
      </c>
      <c r="BZ1" s="4" t="s">
        <v>177</v>
      </c>
      <c r="CB1" s="4" t="s">
        <v>178</v>
      </c>
      <c r="CD1" s="4" t="s">
        <v>201</v>
      </c>
      <c r="CF1" s="4" t="s">
        <v>213</v>
      </c>
      <c r="CH1" s="4" t="s">
        <v>218</v>
      </c>
      <c r="CJ1" s="4" t="s">
        <v>238</v>
      </c>
    </row>
    <row r="2" spans="1:88" ht="30" x14ac:dyDescent="0.25">
      <c r="A2" s="17" t="s">
        <v>97</v>
      </c>
      <c r="B2" s="17"/>
      <c r="C2" s="17" t="s">
        <v>107</v>
      </c>
      <c r="E2" s="4" t="s">
        <v>5</v>
      </c>
      <c r="G2" s="4" t="s">
        <v>5</v>
      </c>
      <c r="I2" s="4" t="s">
        <v>5</v>
      </c>
      <c r="K2" s="4" t="s">
        <v>5</v>
      </c>
      <c r="M2" s="4" t="s">
        <v>5</v>
      </c>
      <c r="O2" s="4" t="s">
        <v>5</v>
      </c>
      <c r="Q2" s="4" t="s">
        <v>5</v>
      </c>
      <c r="S2" s="4" t="s">
        <v>76</v>
      </c>
      <c r="U2" s="4" t="s">
        <v>79</v>
      </c>
      <c r="W2" s="4" t="s">
        <v>79</v>
      </c>
      <c r="Y2" s="4" t="s">
        <v>79</v>
      </c>
      <c r="AA2" s="4" t="s">
        <v>79</v>
      </c>
      <c r="AC2" s="4" t="s">
        <v>79</v>
      </c>
      <c r="AE2" s="4" t="s">
        <v>5</v>
      </c>
      <c r="AG2" s="4" t="s">
        <v>5</v>
      </c>
      <c r="AI2" s="4" t="s">
        <v>5</v>
      </c>
      <c r="AK2" s="4" t="s">
        <v>89</v>
      </c>
      <c r="AL2" s="4" t="s">
        <v>87</v>
      </c>
      <c r="AN2" s="4" t="s">
        <v>94</v>
      </c>
      <c r="AP2" s="4" t="s">
        <v>5</v>
      </c>
      <c r="AR2" s="4">
        <v>0</v>
      </c>
      <c r="AT2" s="4" t="s">
        <v>5</v>
      </c>
      <c r="AV2" s="4" t="s">
        <v>114</v>
      </c>
      <c r="AX2" s="4" t="s">
        <v>5</v>
      </c>
      <c r="AZ2" s="4" t="s">
        <v>126</v>
      </c>
      <c r="BB2" s="4" t="s">
        <v>5</v>
      </c>
      <c r="BD2" s="36" t="s">
        <v>129</v>
      </c>
      <c r="BF2" s="4" t="s">
        <v>162</v>
      </c>
      <c r="BH2" s="4" t="s">
        <v>162</v>
      </c>
      <c r="BJ2" s="4" t="s">
        <v>134</v>
      </c>
      <c r="BL2" s="4" t="s">
        <v>136</v>
      </c>
      <c r="BN2" s="4" t="s">
        <v>142</v>
      </c>
      <c r="BP2" s="4" t="s">
        <v>146</v>
      </c>
      <c r="BR2" s="37" t="s">
        <v>160</v>
      </c>
      <c r="BT2" s="37" t="s">
        <v>170</v>
      </c>
      <c r="BV2" s="4" t="s">
        <v>174</v>
      </c>
      <c r="BX2" s="4" t="s">
        <v>185</v>
      </c>
      <c r="BZ2" s="4" t="s">
        <v>185</v>
      </c>
      <c r="CB2" t="s">
        <v>188</v>
      </c>
      <c r="CD2" s="4" t="s">
        <v>202</v>
      </c>
      <c r="CF2" s="4" t="s">
        <v>216</v>
      </c>
      <c r="CH2" s="4" t="s">
        <v>220</v>
      </c>
      <c r="CJ2" s="4" t="s">
        <v>239</v>
      </c>
    </row>
    <row r="3" spans="1:88" ht="60" x14ac:dyDescent="0.25">
      <c r="A3" s="17" t="s">
        <v>98</v>
      </c>
      <c r="B3" s="17"/>
      <c r="C3" s="17" t="s">
        <v>6</v>
      </c>
      <c r="E3" s="4" t="s">
        <v>7</v>
      </c>
      <c r="G3" s="4" t="s">
        <v>7</v>
      </c>
      <c r="I3" s="4" t="s">
        <v>7</v>
      </c>
      <c r="K3" s="4" t="s">
        <v>7</v>
      </c>
      <c r="M3" s="4" t="s">
        <v>7</v>
      </c>
      <c r="O3" s="4" t="s">
        <v>7</v>
      </c>
      <c r="Q3" s="4" t="s">
        <v>7</v>
      </c>
      <c r="S3" s="4" t="s">
        <v>77</v>
      </c>
      <c r="U3" s="4" t="s">
        <v>80</v>
      </c>
      <c r="W3" s="4" t="s">
        <v>80</v>
      </c>
      <c r="Y3" s="4" t="s">
        <v>80</v>
      </c>
      <c r="AA3" s="4" t="s">
        <v>80</v>
      </c>
      <c r="AC3" s="4" t="s">
        <v>80</v>
      </c>
      <c r="AE3" s="4" t="s">
        <v>7</v>
      </c>
      <c r="AG3" s="4" t="s">
        <v>7</v>
      </c>
      <c r="AI3" s="4" t="s">
        <v>7</v>
      </c>
      <c r="AK3" s="4" t="s">
        <v>90</v>
      </c>
      <c r="AL3" s="4" t="s">
        <v>88</v>
      </c>
      <c r="AN3" s="4" t="s">
        <v>95</v>
      </c>
      <c r="AP3" s="4" t="s">
        <v>7</v>
      </c>
      <c r="AR3" s="4">
        <v>1</v>
      </c>
      <c r="AT3" s="4" t="s">
        <v>105</v>
      </c>
      <c r="AV3" s="4" t="s">
        <v>116</v>
      </c>
      <c r="AX3" s="4" t="s">
        <v>7</v>
      </c>
      <c r="AZ3" s="4" t="s">
        <v>125</v>
      </c>
      <c r="BB3" s="4" t="s">
        <v>7</v>
      </c>
      <c r="BD3" s="4" t="s">
        <v>130</v>
      </c>
      <c r="BF3" s="4" t="s">
        <v>134</v>
      </c>
      <c r="BH3" s="4" t="s">
        <v>163</v>
      </c>
      <c r="BJ3" s="4" t="s">
        <v>133</v>
      </c>
      <c r="BL3" s="4" t="s">
        <v>137</v>
      </c>
      <c r="BN3" s="4" t="s">
        <v>143</v>
      </c>
      <c r="BP3" s="4" t="s">
        <v>147</v>
      </c>
      <c r="BR3" s="37" t="s">
        <v>151</v>
      </c>
      <c r="BT3" s="37" t="s">
        <v>168</v>
      </c>
      <c r="BV3" s="4" t="s">
        <v>175</v>
      </c>
      <c r="BX3" s="4" t="s">
        <v>179</v>
      </c>
      <c r="BZ3" s="4" t="s">
        <v>179</v>
      </c>
      <c r="CB3" t="s">
        <v>189</v>
      </c>
      <c r="CD3" s="4" t="s">
        <v>203</v>
      </c>
      <c r="CF3" s="4" t="s">
        <v>214</v>
      </c>
      <c r="CH3" s="4" t="s">
        <v>219</v>
      </c>
      <c r="CJ3" s="4" t="s">
        <v>240</v>
      </c>
    </row>
    <row r="4" spans="1:88" ht="60" x14ac:dyDescent="0.25">
      <c r="A4" s="4" t="s">
        <v>61</v>
      </c>
      <c r="C4" s="4" t="s">
        <v>61</v>
      </c>
      <c r="G4" s="4" t="s">
        <v>24</v>
      </c>
      <c r="I4" s="4" t="s">
        <v>49</v>
      </c>
      <c r="K4" s="4" t="s">
        <v>73</v>
      </c>
      <c r="M4" s="4" t="s">
        <v>49</v>
      </c>
      <c r="O4" s="4" t="s">
        <v>75</v>
      </c>
      <c r="Q4" s="4" t="s">
        <v>24</v>
      </c>
      <c r="S4" s="4" t="s">
        <v>78</v>
      </c>
      <c r="U4" s="4" t="s">
        <v>7</v>
      </c>
      <c r="W4" s="4" t="s">
        <v>7</v>
      </c>
      <c r="Y4" s="4" t="s">
        <v>7</v>
      </c>
      <c r="AA4" s="4" t="s">
        <v>7</v>
      </c>
      <c r="AC4" s="4" t="s">
        <v>7</v>
      </c>
      <c r="AE4" s="4" t="s">
        <v>49</v>
      </c>
      <c r="AG4" s="4" t="s">
        <v>71</v>
      </c>
      <c r="AI4" s="4" t="s">
        <v>71</v>
      </c>
      <c r="AK4" s="4" t="s">
        <v>91</v>
      </c>
      <c r="AN4" s="4" t="s">
        <v>7</v>
      </c>
      <c r="AP4" s="4" t="s">
        <v>93</v>
      </c>
      <c r="AR4" s="4">
        <v>2</v>
      </c>
      <c r="AV4" s="4" t="s">
        <v>115</v>
      </c>
      <c r="AX4" s="4" t="s">
        <v>120</v>
      </c>
      <c r="AZ4" s="4" t="s">
        <v>124</v>
      </c>
      <c r="BB4" s="4" t="s">
        <v>71</v>
      </c>
      <c r="BD4" s="4" t="s">
        <v>131</v>
      </c>
      <c r="BF4" s="4" t="s">
        <v>71</v>
      </c>
      <c r="BH4" s="4" t="s">
        <v>71</v>
      </c>
      <c r="BL4" s="4" t="s">
        <v>138</v>
      </c>
      <c r="BN4" s="4" t="s">
        <v>144</v>
      </c>
      <c r="BP4" s="4" t="s">
        <v>148</v>
      </c>
      <c r="BR4" s="37" t="s">
        <v>152</v>
      </c>
      <c r="BT4" s="37" t="s">
        <v>172</v>
      </c>
      <c r="BX4" s="4" t="s">
        <v>180</v>
      </c>
      <c r="BZ4" s="4" t="s">
        <v>180</v>
      </c>
      <c r="CB4" t="s">
        <v>190</v>
      </c>
      <c r="CD4" s="4" t="s">
        <v>204</v>
      </c>
      <c r="CF4" s="4" t="s">
        <v>215</v>
      </c>
      <c r="CH4" s="4" t="s">
        <v>221</v>
      </c>
      <c r="CJ4" s="4" t="s">
        <v>241</v>
      </c>
    </row>
    <row r="5" spans="1:88" ht="45" x14ac:dyDescent="0.25">
      <c r="D5" s="5"/>
      <c r="M5" s="4" t="s">
        <v>24</v>
      </c>
      <c r="Q5" s="4" t="s">
        <v>75</v>
      </c>
      <c r="U5" s="4" t="s">
        <v>49</v>
      </c>
      <c r="W5" s="4" t="s">
        <v>49</v>
      </c>
      <c r="Y5" s="4" t="s">
        <v>75</v>
      </c>
      <c r="AA5" s="4" t="s">
        <v>75</v>
      </c>
      <c r="AC5" s="4" t="s">
        <v>49</v>
      </c>
      <c r="AE5" s="4" t="s">
        <v>24</v>
      </c>
      <c r="AI5" s="4" t="s">
        <v>24</v>
      </c>
      <c r="AP5" s="4" t="s">
        <v>71</v>
      </c>
      <c r="AR5" s="4">
        <v>3</v>
      </c>
      <c r="AV5" s="4" t="s">
        <v>117</v>
      </c>
      <c r="AZ5" s="4" t="s">
        <v>123</v>
      </c>
      <c r="BD5" s="4" t="s">
        <v>61</v>
      </c>
      <c r="BL5" s="4" t="s">
        <v>139</v>
      </c>
      <c r="BN5" s="4" t="s">
        <v>71</v>
      </c>
      <c r="BP5" s="4" t="s">
        <v>149</v>
      </c>
      <c r="BR5" s="37" t="s">
        <v>153</v>
      </c>
      <c r="BT5" s="37" t="s">
        <v>168</v>
      </c>
      <c r="BX5" s="4" t="s">
        <v>181</v>
      </c>
      <c r="BZ5" s="4" t="s">
        <v>181</v>
      </c>
      <c r="CB5" t="s">
        <v>191</v>
      </c>
      <c r="CD5" s="4" t="s">
        <v>205</v>
      </c>
      <c r="CH5" s="4" t="s">
        <v>222</v>
      </c>
      <c r="CJ5" s="4" t="s">
        <v>242</v>
      </c>
    </row>
    <row r="6" spans="1:88" ht="30" x14ac:dyDescent="0.25">
      <c r="AV6" s="4" t="s">
        <v>118</v>
      </c>
      <c r="AZ6" s="4" t="s">
        <v>161</v>
      </c>
      <c r="BL6" s="4" t="s">
        <v>140</v>
      </c>
      <c r="BP6" s="4" t="s">
        <v>61</v>
      </c>
      <c r="BR6" s="37" t="s">
        <v>154</v>
      </c>
      <c r="BT6" s="37" t="s">
        <v>169</v>
      </c>
      <c r="BX6" s="4" t="s">
        <v>182</v>
      </c>
      <c r="BZ6" s="4" t="s">
        <v>182</v>
      </c>
      <c r="CD6" s="4" t="s">
        <v>206</v>
      </c>
      <c r="CJ6" s="4" t="s">
        <v>61</v>
      </c>
    </row>
    <row r="7" spans="1:88" ht="15.75" x14ac:dyDescent="0.25">
      <c r="AZ7" s="4" t="s">
        <v>61</v>
      </c>
      <c r="BP7" s="4" t="s">
        <v>71</v>
      </c>
      <c r="BR7" s="37" t="s">
        <v>155</v>
      </c>
      <c r="BX7" s="4" t="s">
        <v>183</v>
      </c>
      <c r="BZ7" s="40"/>
      <c r="CD7" s="4" t="s">
        <v>207</v>
      </c>
      <c r="CJ7" s="4" t="s">
        <v>71</v>
      </c>
    </row>
    <row r="8" spans="1:88" ht="15.75" x14ac:dyDescent="0.25">
      <c r="AZ8" s="4" t="s">
        <v>71</v>
      </c>
      <c r="BR8" s="37" t="s">
        <v>156</v>
      </c>
      <c r="BX8" s="4" t="s">
        <v>184</v>
      </c>
      <c r="CD8" s="4" t="s">
        <v>208</v>
      </c>
    </row>
    <row r="9" spans="1:88" ht="15.75" x14ac:dyDescent="0.25">
      <c r="BR9" s="37" t="s">
        <v>157</v>
      </c>
      <c r="BX9" s="40" t="s">
        <v>186</v>
      </c>
      <c r="CD9" s="4" t="s">
        <v>209</v>
      </c>
    </row>
    <row r="10" spans="1:88" ht="15.75" x14ac:dyDescent="0.25">
      <c r="BR10" s="37" t="s">
        <v>158</v>
      </c>
      <c r="CD10" s="4" t="s">
        <v>210</v>
      </c>
    </row>
    <row r="11" spans="1:88" ht="15.75" x14ac:dyDescent="0.25">
      <c r="BR11" s="37" t="s">
        <v>159</v>
      </c>
      <c r="CD11" s="4" t="s">
        <v>211</v>
      </c>
    </row>
    <row r="12" spans="1:88" x14ac:dyDescent="0.25">
      <c r="CD12" s="4" t="s">
        <v>61</v>
      </c>
    </row>
  </sheetData>
  <phoneticPr fontId="3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F31A837646BE46888C0A619E6F040C" ma:contentTypeVersion="2" ma:contentTypeDescription="Create a new document." ma:contentTypeScope="" ma:versionID="acc7201313e85d45ef5d1e10334a2f43">
  <xsd:schema xmlns:xsd="http://www.w3.org/2001/XMLSchema" xmlns:xs="http://www.w3.org/2001/XMLSchema" xmlns:p="http://schemas.microsoft.com/office/2006/metadata/properties" xmlns:ns3="3f376808-4d0a-4ac3-8d46-c4e525d4e993" targetNamespace="http://schemas.microsoft.com/office/2006/metadata/properties" ma:root="true" ma:fieldsID="ddb5e6d1e056ed69ac7115f6a90d9add" ns3:_="">
    <xsd:import namespace="3f376808-4d0a-4ac3-8d46-c4e525d4e99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76808-4d0a-4ac3-8d46-c4e525d4e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29509C-5226-4349-B58F-0A6C01B266BC}">
  <ds:schemaRefs>
    <ds:schemaRef ds:uri="http://purl.org/dc/terms/"/>
    <ds:schemaRef ds:uri="http://schemas.openxmlformats.org/package/2006/metadata/core-properties"/>
    <ds:schemaRef ds:uri="http://schemas.microsoft.com/office/2006/documentManagement/types"/>
    <ds:schemaRef ds:uri="3f376808-4d0a-4ac3-8d46-c4e525d4e99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E18275D-06B0-4C65-98FE-F4FDA1D900AC}">
  <ds:schemaRefs>
    <ds:schemaRef ds:uri="http://schemas.microsoft.com/sharepoint/v3/contenttype/forms"/>
  </ds:schemaRefs>
</ds:datastoreItem>
</file>

<file path=customXml/itemProps3.xml><?xml version="1.0" encoding="utf-8"?>
<ds:datastoreItem xmlns:ds="http://schemas.openxmlformats.org/officeDocument/2006/customXml" ds:itemID="{C2C85C62-6518-4054-A3F6-A8AF6A50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76808-4d0a-4ac3-8d46-c4e525d4e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Introduction</vt:lpstr>
      <vt:lpstr>Instructions</vt:lpstr>
      <vt:lpstr>Definitions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lpstr>'Audit Tool'!Print_Area</vt:lpstr>
      <vt:lpstr>Recommendations!Print_Area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2025-12-09T21:19:33Z</cp:lastPrinted>
  <dcterms:created xsi:type="dcterms:W3CDTF">2017-11-02T15:30:02Z</dcterms:created>
  <dcterms:modified xsi:type="dcterms:W3CDTF">2025-12-10T16:16:53Z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0x010100E7F31A837646BE46888C0A619E6F040C</vt:lpwstr>
  </property>
</Properties>
</file>